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firstSheet="2" activeTab="5"/>
  </bookViews>
  <sheets>
    <sheet name="收支总表" sheetId="1" r:id="rId1"/>
    <sheet name="收入总表" sheetId="2" r:id="rId2"/>
    <sheet name="支出总表" sheetId="3" r:id="rId3"/>
    <sheet name="财政拨款收支总表" sheetId="4" r:id="rId4"/>
    <sheet name="一般公共预算表" sheetId="5" r:id="rId5"/>
    <sheet name="一般公共预算基本支出表" sheetId="6" r:id="rId6"/>
    <sheet name="政府性基金预算表" sheetId="7" r:id="rId7"/>
    <sheet name="财政拨款三公" sheetId="8" r:id="rId8"/>
    <sheet name="财政专项" sheetId="9" r:id="rId9"/>
    <sheet name="专项转移支付（分市县）" sheetId="10" r:id="rId10"/>
    <sheet name="哲学社会科学学术繁荣项目绩效目标表" sheetId="11" r:id="rId11"/>
  </sheets>
  <definedNames/>
  <calcPr fullCalcOnLoad="1"/>
</workbook>
</file>

<file path=xl/sharedStrings.xml><?xml version="1.0" encoding="utf-8"?>
<sst xmlns="http://schemas.openxmlformats.org/spreadsheetml/2006/main" count="537" uniqueCount="292">
  <si>
    <t>表一</t>
  </si>
  <si>
    <t>单位：万元</t>
  </si>
  <si>
    <t>收入</t>
  </si>
  <si>
    <t>支出</t>
  </si>
  <si>
    <t>项目</t>
  </si>
  <si>
    <t>预算数</t>
  </si>
  <si>
    <t>财政拨款收入</t>
  </si>
  <si>
    <t>其中：一般公共预算拨款</t>
  </si>
  <si>
    <t xml:space="preserve">      政府性基金预算拨款</t>
  </si>
  <si>
    <t>事业收入</t>
  </si>
  <si>
    <t>事业单位经营收入</t>
  </si>
  <si>
    <t>上级补助收入</t>
  </si>
  <si>
    <t>附属单位上缴收入</t>
  </si>
  <si>
    <t>其他收入</t>
  </si>
  <si>
    <t>本年收入合计</t>
  </si>
  <si>
    <t>本年支出合计</t>
  </si>
  <si>
    <t>上年结余（转）</t>
  </si>
  <si>
    <t>结转下年</t>
  </si>
  <si>
    <t>动用事业基金</t>
  </si>
  <si>
    <t>收入总计</t>
  </si>
  <si>
    <t>支出总计</t>
  </si>
  <si>
    <t>表二</t>
  </si>
  <si>
    <t>表三</t>
  </si>
  <si>
    <t>功能分类科目</t>
  </si>
  <si>
    <t>总计</t>
  </si>
  <si>
    <t>其中</t>
  </si>
  <si>
    <t>科目编码</t>
  </si>
  <si>
    <t>科目名称</t>
  </si>
  <si>
    <t>基本支出</t>
  </si>
  <si>
    <t>项目支出</t>
  </si>
  <si>
    <t>事业单位经营支出</t>
  </si>
  <si>
    <t>对附属单位补助支出</t>
  </si>
  <si>
    <t>上缴上级支出</t>
  </si>
  <si>
    <t>合计</t>
  </si>
  <si>
    <t>（各部门按适用的功能分类科目列示到“类”、“款”、“项”）</t>
  </si>
  <si>
    <t>表四</t>
  </si>
  <si>
    <t>表五</t>
  </si>
  <si>
    <t>表六</t>
  </si>
  <si>
    <t>经济分类科目</t>
  </si>
  <si>
    <t>人员经费</t>
  </si>
  <si>
    <t>日常公用经费</t>
  </si>
  <si>
    <t>表七</t>
  </si>
  <si>
    <t>表八</t>
  </si>
  <si>
    <t>因公出国（境）费</t>
  </si>
  <si>
    <t>公务接待费</t>
  </si>
  <si>
    <t>公务用车购置及运行费</t>
  </si>
  <si>
    <t>其中：公务用车运行维护费</t>
  </si>
  <si>
    <t xml:space="preserve">      公务用车购置费</t>
  </si>
  <si>
    <t>表九</t>
  </si>
  <si>
    <t>注：包括部门分配管理的本级专项和对下转移支付项目</t>
  </si>
  <si>
    <t>表十</t>
  </si>
  <si>
    <t>地区</t>
  </si>
  <si>
    <t>XX项目</t>
  </si>
  <si>
    <t>……</t>
  </si>
  <si>
    <t>（分市县列示）</t>
  </si>
  <si>
    <t>湖北省社会科学界联合会部门2020年收支预算总表</t>
  </si>
  <si>
    <t>工资福利性支出</t>
  </si>
  <si>
    <t>对个人和家庭补助支出</t>
  </si>
  <si>
    <t>商品和服务支出</t>
  </si>
  <si>
    <t>其他支出</t>
  </si>
  <si>
    <t>资本性支出</t>
  </si>
  <si>
    <t>其  中</t>
  </si>
  <si>
    <t>合 计</t>
  </si>
  <si>
    <t>湖北省社会科学界联合会部门2020年收入预算总表</t>
  </si>
  <si>
    <t>2060601</t>
  </si>
  <si>
    <t xml:space="preserve">    社会科学研究机构</t>
  </si>
  <si>
    <t>2060602</t>
  </si>
  <si>
    <t xml:space="preserve">    社会科学研究</t>
  </si>
  <si>
    <t>2080505</t>
  </si>
  <si>
    <t xml:space="preserve">    机关事业单位基本养老保险缴费支出</t>
  </si>
  <si>
    <t>2080506</t>
  </si>
  <si>
    <t xml:space="preserve">    机关事业单位年金缴费支出</t>
  </si>
  <si>
    <t>2101101</t>
  </si>
  <si>
    <t xml:space="preserve">    行政单位医疗</t>
  </si>
  <si>
    <t>2101102</t>
  </si>
  <si>
    <t xml:space="preserve">    事业单位医疗</t>
  </si>
  <si>
    <t>湖北省社会科学界联合会部门2020年支出预算总表</t>
  </si>
  <si>
    <t>湖北省社会科学界联合会部门2020年财政拨款收支预算总表</t>
  </si>
  <si>
    <t>机关工资福利支出</t>
  </si>
  <si>
    <t>机关商品和服务支出</t>
  </si>
  <si>
    <t>机关资本性支出</t>
  </si>
  <si>
    <t>对事业单位经常性补助</t>
  </si>
  <si>
    <t>对事业单位基本性补助</t>
  </si>
  <si>
    <t>对个人和家庭的补助</t>
  </si>
  <si>
    <t>对个人和家庭的补助</t>
  </si>
  <si>
    <t>其他支出</t>
  </si>
  <si>
    <t>湖北省社会科学界联合会部门2020年一般公共预算支出表</t>
  </si>
  <si>
    <t>其  中</t>
  </si>
  <si>
    <t>206</t>
  </si>
  <si>
    <t>科学技术支出</t>
  </si>
  <si>
    <t>　社会科学</t>
  </si>
  <si>
    <t>　　2060601</t>
  </si>
  <si>
    <t>　　社会科学研究机构</t>
  </si>
  <si>
    <t>　　2060602</t>
  </si>
  <si>
    <t>　　社会科学研究</t>
  </si>
  <si>
    <t>208</t>
  </si>
  <si>
    <t>社会保障和就业支出</t>
  </si>
  <si>
    <t>　行政事业单位养老支出</t>
  </si>
  <si>
    <t>　　2080505</t>
  </si>
  <si>
    <t>　　机关事业单位基本养老保险缴费支出</t>
  </si>
  <si>
    <t>　　2080506</t>
  </si>
  <si>
    <t>　　机关事业单位职业年金缴费支出</t>
  </si>
  <si>
    <t>210</t>
  </si>
  <si>
    <t>卫生健康支出</t>
  </si>
  <si>
    <t>　行政事业单位医疗</t>
  </si>
  <si>
    <t>　　2101101</t>
  </si>
  <si>
    <t>　　行政单位医疗</t>
  </si>
  <si>
    <t>　　2101102</t>
  </si>
  <si>
    <t>　　事业单位医疗</t>
  </si>
  <si>
    <t>湖北省社会科学界联合会部门2020年一般公共预算基本支出表</t>
  </si>
  <si>
    <r>
      <t xml:space="preserve">其 </t>
    </r>
    <r>
      <rPr>
        <sz val="11"/>
        <color indexed="8"/>
        <rFont val="宋体"/>
        <family val="0"/>
      </rPr>
      <t xml:space="preserve"> </t>
    </r>
    <r>
      <rPr>
        <sz val="11"/>
        <color theme="1"/>
        <rFont val="Calibri"/>
        <family val="0"/>
      </rPr>
      <t>中</t>
    </r>
  </si>
  <si>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</si>
  <si>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</si>
  <si>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</si>
  <si>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</si>
  <si>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</si>
  <si>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</si>
  <si>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</si>
  <si>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</si>
  <si>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</si>
  <si>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</si>
  <si>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</si>
  <si>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</si>
  <si>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</si>
  <si>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</si>
  <si>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30112</t>
  </si>
  <si>
    <t>　其他社会保障缴费</t>
  </si>
  <si>
    <t>　30113</t>
  </si>
  <si>
    <t>　住房公积金</t>
  </si>
  <si>
    <t>　30114</t>
  </si>
  <si>
    <t>　医疗费</t>
  </si>
  <si>
    <t>　30199</t>
  </si>
  <si>
    <t>　其他工资福利支出</t>
  </si>
  <si>
    <t>302</t>
  </si>
  <si>
    <t>　30201</t>
  </si>
  <si>
    <t>　办公费</t>
  </si>
  <si>
    <t>　30202</t>
  </si>
  <si>
    <t>　印刷费</t>
  </si>
  <si>
    <t>　30205</t>
  </si>
  <si>
    <t>　30207</t>
  </si>
  <si>
    <t>　邮电费</t>
  </si>
  <si>
    <t>　30209</t>
  </si>
  <si>
    <t>　物业管理费</t>
  </si>
  <si>
    <t>　30211</t>
  </si>
  <si>
    <t>　差旅费</t>
  </si>
  <si>
    <t>　30213</t>
  </si>
  <si>
    <t>　维修（护）费</t>
  </si>
  <si>
    <t>　30214</t>
  </si>
  <si>
    <t>　租赁费</t>
  </si>
  <si>
    <t>　30215</t>
  </si>
  <si>
    <t>　会议费</t>
  </si>
  <si>
    <t>　30216</t>
  </si>
  <si>
    <t>　培训费</t>
  </si>
  <si>
    <t>　30217</t>
  </si>
  <si>
    <t>　公务接待费</t>
  </si>
  <si>
    <t>　30226</t>
  </si>
  <si>
    <t>　劳务费</t>
  </si>
  <si>
    <t>　30227</t>
  </si>
  <si>
    <t>　委托业务费</t>
  </si>
  <si>
    <t>　30228</t>
  </si>
  <si>
    <t>　工会经费</t>
  </si>
  <si>
    <t>　30229</t>
  </si>
  <si>
    <t>　福利费</t>
  </si>
  <si>
    <t>　30231</t>
  </si>
  <si>
    <t>　公务用车运行维护费</t>
  </si>
  <si>
    <t>　30239</t>
  </si>
  <si>
    <t>　其他交通费用</t>
  </si>
  <si>
    <t>　30299</t>
  </si>
  <si>
    <t>　其他商品和服务支出</t>
  </si>
  <si>
    <t>303</t>
  </si>
  <si>
    <t>　30301</t>
  </si>
  <si>
    <t>　离休费</t>
  </si>
  <si>
    <t>　30302</t>
  </si>
  <si>
    <t>　退休费</t>
  </si>
  <si>
    <t>　30307</t>
  </si>
  <si>
    <t>　医疗费补助</t>
  </si>
  <si>
    <t>310</t>
  </si>
  <si>
    <t>资本性支出</t>
  </si>
  <si>
    <t>　31002</t>
  </si>
  <si>
    <t>　办公设备购置</t>
  </si>
  <si>
    <t>　31099</t>
  </si>
  <si>
    <t>　其他资本性支出</t>
  </si>
  <si>
    <t>合   计</t>
  </si>
  <si>
    <t>　水电费</t>
  </si>
  <si>
    <t>湖北省社会科学界联合会部门2020年政府性基金预算支出表</t>
  </si>
  <si>
    <t>湖北省社会科学界联合会部门2020年财政拨款“三公”经费支出表</t>
  </si>
  <si>
    <r>
      <t xml:space="preserve">项 </t>
    </r>
    <r>
      <rPr>
        <sz val="11"/>
        <color indexed="8"/>
        <rFont val="宋体"/>
        <family val="0"/>
      </rPr>
      <t xml:space="preserve">  </t>
    </r>
    <r>
      <rPr>
        <sz val="11"/>
        <color theme="1"/>
        <rFont val="Calibri"/>
        <family val="0"/>
      </rPr>
      <t>目</t>
    </r>
  </si>
  <si>
    <t>湖北省社会科学界联合会部门2020年财政专项支出预算表</t>
  </si>
  <si>
    <r>
      <t xml:space="preserve">项 </t>
    </r>
    <r>
      <rPr>
        <sz val="11"/>
        <color indexed="8"/>
        <rFont val="宋体"/>
        <family val="0"/>
      </rPr>
      <t xml:space="preserve">   </t>
    </r>
    <r>
      <rPr>
        <sz val="11"/>
        <color theme="1"/>
        <rFont val="Calibri"/>
        <family val="0"/>
      </rPr>
      <t>目</t>
    </r>
  </si>
  <si>
    <t>合    计</t>
  </si>
  <si>
    <t>湖北省社会科学界联合会部门2020年专项转移支付分市县表</t>
  </si>
  <si>
    <t/>
  </si>
  <si>
    <t>项目绩效总目标</t>
  </si>
  <si>
    <t>目标说明</t>
  </si>
  <si>
    <t>长期目标01</t>
  </si>
  <si>
    <t>学术研究与交流项目是用于支持我省哲学社会科学研究和交流活动，通过课题资助、举办学术沙龙、论坛等，引导学术研究方向，增进学术研究活力，促进社科学术繁荣发展。支持重大理论研究，组织对习近平新时代中国特色社会主义思想的深入研究和阐释宣传，支持国情省情调研和考察，积累和梳理社会科学研究的数据资料，支持对我省哲学社会科学长远发展具有重要作用的社科研究等。</t>
  </si>
  <si>
    <t>长期目标02</t>
  </si>
  <si>
    <t>做好荆楚社科名家慰问工作，提高社科名家的满意度；加大我省社科人才队伍工程建设,推动我省哲学社会科学事业高质量发展，有效服务湖北高质量发展、跨越式发展。</t>
  </si>
  <si>
    <r>
      <t>长期目标0</t>
    </r>
    <r>
      <rPr>
        <sz val="10"/>
        <color indexed="8"/>
        <rFont val="宋体"/>
        <family val="0"/>
      </rPr>
      <t>3</t>
    </r>
  </si>
  <si>
    <t>奖励我省哲学社会科学优秀成果，展示我省社科学术研究成果和实力，增强我省社科研究竞争力，引导和激励社科工作者深入研究重大理论和湖北现实问题，推动社科事业发展和社科强省建设，保持全国前五的社科实力排名。</t>
  </si>
  <si>
    <r>
      <t>长期目标0</t>
    </r>
    <r>
      <rPr>
        <sz val="10"/>
        <color indexed="8"/>
        <rFont val="宋体"/>
        <family val="0"/>
      </rPr>
      <t>4</t>
    </r>
  </si>
  <si>
    <t>引导和促进我省哲学社会科学研究和培养社科人才，重点支持关系我省经济社会发展全局的重大理论和现实问题研究，支持有利于推进哲学社会科学创新体系建设和长远发展的的重大基础理论问题研究，支持交叉学科和跨学科综合研究，支持具有重大价值的历史文化遗产抢救和整理，推动加快构建中国特色哲学社会科学。</t>
  </si>
  <si>
    <t>年度目标01</t>
  </si>
  <si>
    <t>出版年度社科发展蓝皮书</t>
  </si>
  <si>
    <t>年度目标02</t>
  </si>
  <si>
    <t>慰问20名荆楚名家，听取社科名家意见建议，发挥其示范引领作用，开展1次国际学术交流考察，使得人才在理论创新方面有所贡献，提高培养人才和青年学者对人才培养工作的满意度。</t>
  </si>
  <si>
    <r>
      <t>年度目标0</t>
    </r>
    <r>
      <rPr>
        <sz val="10"/>
        <color indexed="8"/>
        <rFont val="宋体"/>
        <family val="0"/>
      </rPr>
      <t>3</t>
    </r>
  </si>
  <si>
    <t>严格按照《暂行办法》和工作方案，严把质量关和程序关，组织好评奖工作。</t>
  </si>
  <si>
    <r>
      <t>年度目标0</t>
    </r>
    <r>
      <rPr>
        <sz val="10"/>
        <color indexed="8"/>
        <rFont val="宋体"/>
        <family val="0"/>
      </rPr>
      <t>4</t>
    </r>
  </si>
  <si>
    <t>严格按照《湖北省社会科学基金项目管理办法》，组织好2020年度省社科基金一般项目的申报评审工作。</t>
  </si>
  <si>
    <t>长期绩效目标表</t>
  </si>
  <si>
    <t>目标名称</t>
  </si>
  <si>
    <t>一级指标</t>
  </si>
  <si>
    <t>二级指标</t>
  </si>
  <si>
    <t>指标名称</t>
  </si>
  <si>
    <t>指标值</t>
  </si>
  <si>
    <t>绩效标准</t>
  </si>
  <si>
    <t>长期目标1</t>
  </si>
  <si>
    <t>产出指标</t>
  </si>
  <si>
    <t>数量指标</t>
  </si>
  <si>
    <t>项目资助数量</t>
  </si>
  <si>
    <t>计划标准</t>
  </si>
  <si>
    <t>项目出版数</t>
  </si>
  <si>
    <t>时效指标</t>
  </si>
  <si>
    <t>项目按时结项率</t>
  </si>
  <si>
    <t>历史标准</t>
  </si>
  <si>
    <t>历史数据</t>
  </si>
  <si>
    <t>慰问荆楚社科名家人次</t>
  </si>
  <si>
    <t>20人次/年</t>
  </si>
  <si>
    <t>计划标准</t>
  </si>
  <si>
    <t>学术交流批次</t>
  </si>
  <si>
    <t>1批次/年</t>
  </si>
  <si>
    <t>效益指标</t>
  </si>
  <si>
    <t>社会效益指标</t>
  </si>
  <si>
    <t>学术交流培养人才在学术上的贡献</t>
  </si>
  <si>
    <t>在理论创新方面有所贡献</t>
  </si>
  <si>
    <t>满意度指标</t>
  </si>
  <si>
    <t>专家学者学术交流开展满意度</t>
  </si>
  <si>
    <t>申报数量</t>
  </si>
  <si>
    <t>获奖数量</t>
  </si>
  <si>
    <t>获奖率</t>
  </si>
  <si>
    <t>社会对社科优秀成果奖的认知度</t>
  </si>
  <si>
    <t>有提升</t>
  </si>
  <si>
    <t>省社科基金一般项目立项数量</t>
  </si>
  <si>
    <t>质量指标</t>
  </si>
  <si>
    <t>省社科基金一般项目立项率</t>
  </si>
  <si>
    <t>社会效益</t>
  </si>
  <si>
    <t>立项项目两年发表转化率</t>
  </si>
  <si>
    <t>参与省社科基金一般项目活动覆盖面</t>
  </si>
  <si>
    <t>6000人</t>
  </si>
  <si>
    <t>年度绩效目标表</t>
  </si>
  <si>
    <t>前年</t>
  </si>
  <si>
    <t>上年</t>
  </si>
  <si>
    <t>预计当年实现</t>
  </si>
  <si>
    <t>蓝皮书立项数量</t>
  </si>
  <si>
    <t>蓝皮书项目完成及时率</t>
  </si>
  <si>
    <t>≥95%</t>
  </si>
  <si>
    <t>媒体宣传或推介蓝皮书数量</t>
  </si>
  <si>
    <t>社科界对湖北社科发展的认知度</t>
  </si>
  <si>
    <t>进一步提升</t>
  </si>
  <si>
    <t>10人</t>
  </si>
  <si>
    <t>20人</t>
  </si>
  <si>
    <t>年度目标03</t>
  </si>
  <si>
    <t>申报“湖北省社科优秀成果奖”项目数量</t>
  </si>
  <si>
    <t>未开展</t>
  </si>
  <si>
    <t xml:space="preserve">历史标准 </t>
  </si>
  <si>
    <t>“湖北省社科优秀成果奖获奖数量</t>
  </si>
  <si>
    <t>“湖北省社科优秀成果奖”获奖率</t>
  </si>
  <si>
    <t>成本指标</t>
  </si>
  <si>
    <t>“湖北省社科优秀成果奖”获奖项目单项奖金</t>
  </si>
  <si>
    <t>≤2万</t>
  </si>
  <si>
    <t>参与社科优秀成果奖的单位覆盖面</t>
  </si>
  <si>
    <t>70家</t>
  </si>
  <si>
    <t>75家</t>
  </si>
  <si>
    <t>服务对象满意度</t>
  </si>
  <si>
    <t>参与评奖活动社科专家学者满意度</t>
  </si>
  <si>
    <r>
      <t>≥9</t>
    </r>
    <r>
      <rPr>
        <sz val="11"/>
        <rFont val="宋体"/>
        <family val="0"/>
      </rPr>
      <t>8</t>
    </r>
    <r>
      <rPr>
        <sz val="11"/>
        <rFont val="宋体"/>
        <family val="0"/>
      </rPr>
      <t>%</t>
    </r>
  </si>
  <si>
    <r>
      <t>≥9</t>
    </r>
    <r>
      <rPr>
        <sz val="11"/>
        <rFont val="宋体"/>
        <family val="0"/>
      </rPr>
      <t>0</t>
    </r>
    <r>
      <rPr>
        <sz val="11"/>
        <rFont val="宋体"/>
        <family val="0"/>
      </rPr>
      <t>%</t>
    </r>
  </si>
  <si>
    <t>年度目标04</t>
  </si>
  <si>
    <t>省社科基金一般项目申报项目数</t>
  </si>
  <si>
    <t>省社科基金一般项目单项资助经费</t>
  </si>
  <si>
    <t>≤4万</t>
  </si>
  <si>
    <t>≤3万</t>
  </si>
  <si>
    <t>省社科基金一般项目按时结项率</t>
  </si>
  <si>
    <t>2000人</t>
  </si>
  <si>
    <t>哲学社会科学学术繁荣项目绩效目标表</t>
  </si>
  <si>
    <t>表十一</t>
  </si>
  <si>
    <t>名  称</t>
  </si>
  <si>
    <t>合  计</t>
  </si>
  <si>
    <t>说明：本部门无财政专项支出</t>
  </si>
  <si>
    <t>说明:本部门无专项转移支付</t>
  </si>
  <si>
    <t>说明：本部门无政府性基金预算财政拨款</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</si>
</sst>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
  </numFmts>
  <fonts count="51">
    <font>
      <sz val="11"/>
      <color theme="1"/>
      <name val="Calibri"/>
      <family val="0"/>
    </font>
    <font>
      <sz val="11"/>
      <color indexed="8"/>
      <name val="宋体"/>
      <family val="0"/>
    </font>
    <font>
      <sz val="9"/>
      <name val="宋体"/>
      <family val="0"/>
    </font>
    <font>
      <b/>
      <sz val="11"/>
      <color indexed="8"/>
      <name val="宋体"/>
      <family val="0"/>
    </font>
    <font>
      <sz val="11"/>
      <color indexed="8"/>
      <name val="Calibri"/>
      <family val="2"/>
    </font>
    <font>
      <b/>
      <sz val="20"/>
      <color indexed="8"/>
      <name val="宋体"/>
      <family val="0"/>
    </font>
    <font>
      <sz val="10"/>
      <color indexed="8"/>
      <name val="宋体"/>
      <family val="0"/>
    </font>
    <font>
      <b/>
      <sz val="12"/>
      <color indexed="8"/>
      <name val="宋体"/>
      <family val="0"/>
    </font>
    <font>
      <sz val="10"/>
      <name val="宋体"/>
      <family val="0"/>
    </font>
    <font>
      <sz val="10"/>
      <color indexed="8"/>
      <name val="楷体_GB2312"/>
      <family val="3"/>
    </font>
    <font>
      <sz val="12"/>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20"/>
      <color indexed="8"/>
      <name val="黑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sz val="10"/>
      <color indexed="8"/>
      <name val="Calibri"/>
      <family val="0"/>
    </font>
    <font>
      <sz val="20"/>
      <color theme="1"/>
      <name val="黑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style="thin"/>
    </border>
    <border>
      <left>
        <color indexed="8"/>
      </left>
      <right style="thin">
        <color indexed="8"/>
      </right>
      <top style="thin">
        <color indexed="8"/>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10" fillId="0" borderId="0">
      <alignment vertical="justify"/>
      <protection locked="0"/>
    </xf>
    <xf numFmtId="0" fontId="10" fillId="0" borderId="0">
      <alignment vertical="justify"/>
      <protection locked="0"/>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05">
    <xf numFmtId="0" fontId="0"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wrapText="1"/>
    </xf>
    <xf numFmtId="184" fontId="0" fillId="0" borderId="10" xfId="0" applyNumberFormat="1" applyBorder="1" applyAlignment="1">
      <alignment vertical="center"/>
    </xf>
    <xf numFmtId="0" fontId="0" fillId="0" borderId="10" xfId="0" applyFont="1" applyBorder="1" applyAlignment="1">
      <alignment vertical="center"/>
    </xf>
    <xf numFmtId="49" fontId="0" fillId="0" borderId="11" xfId="0" applyNumberFormat="1" applyFont="1" applyFill="1" applyBorder="1" applyAlignment="1" applyProtection="1">
      <alignment vertical="center"/>
      <protection/>
    </xf>
    <xf numFmtId="185" fontId="0" fillId="0" borderId="11" xfId="0" applyNumberFormat="1" applyFont="1" applyFill="1" applyBorder="1" applyAlignment="1" applyProtection="1">
      <alignment vertical="center" wrapText="1"/>
      <protection/>
    </xf>
    <xf numFmtId="185" fontId="0" fillId="0" borderId="11" xfId="0" applyNumberFormat="1" applyFont="1" applyFill="1" applyBorder="1" applyAlignment="1" applyProtection="1">
      <alignment vertical="center" wrapText="1"/>
      <protection/>
    </xf>
    <xf numFmtId="0" fontId="0" fillId="0" borderId="10" xfId="0" applyBorder="1" applyAlignment="1">
      <alignment horizontal="left" vertical="center"/>
    </xf>
    <xf numFmtId="0" fontId="38" fillId="0" borderId="10" xfId="0" applyFont="1" applyBorder="1" applyAlignment="1">
      <alignment vertical="center"/>
    </xf>
    <xf numFmtId="0" fontId="38" fillId="0" borderId="10" xfId="0" applyFont="1" applyBorder="1" applyAlignment="1">
      <alignment horizontal="center" vertical="center"/>
    </xf>
    <xf numFmtId="184" fontId="38" fillId="0" borderId="10" xfId="0" applyNumberFormat="1" applyFont="1" applyBorder="1" applyAlignment="1">
      <alignment vertical="center"/>
    </xf>
    <xf numFmtId="184" fontId="38" fillId="0" borderId="10" xfId="0" applyNumberFormat="1" applyFont="1" applyBorder="1" applyAlignment="1">
      <alignment vertical="center"/>
    </xf>
    <xf numFmtId="0" fontId="0" fillId="0" borderId="10" xfId="0" applyFont="1" applyBorder="1" applyAlignment="1">
      <alignment horizontal="center" vertical="center"/>
    </xf>
    <xf numFmtId="0" fontId="38" fillId="0" borderId="10" xfId="0" applyFont="1" applyBorder="1" applyAlignment="1">
      <alignment horizontal="center" vertical="center"/>
    </xf>
    <xf numFmtId="49" fontId="1" fillId="0" borderId="12" xfId="0" applyNumberFormat="1" applyFont="1" applyBorder="1" applyAlignment="1" applyProtection="1">
      <alignment horizontal="left" vertical="center" wrapText="1"/>
      <protection/>
    </xf>
    <xf numFmtId="0" fontId="4" fillId="0" borderId="0" xfId="0" applyFont="1" applyBorder="1" applyAlignment="1" applyProtection="1">
      <alignment/>
      <protection/>
    </xf>
    <xf numFmtId="0" fontId="6" fillId="0" borderId="13" xfId="0" applyFont="1" applyBorder="1" applyAlignment="1" applyProtection="1">
      <alignment horizontal="left" vertical="center" wrapText="1"/>
      <protection/>
    </xf>
    <xf numFmtId="0" fontId="8" fillId="0" borderId="13" xfId="0" applyFont="1" applyBorder="1" applyAlignment="1" applyProtection="1">
      <alignment horizontal="left" vertical="center" wrapText="1"/>
      <protection/>
    </xf>
    <xf numFmtId="0" fontId="9" fillId="0" borderId="13" xfId="0" applyFont="1" applyBorder="1" applyAlignment="1" applyProtection="1">
      <alignment horizontal="center" vertical="center"/>
      <protection/>
    </xf>
    <xf numFmtId="0" fontId="6" fillId="0" borderId="0" xfId="0" applyFont="1" applyBorder="1" applyAlignment="1" applyProtection="1">
      <alignment/>
      <protection/>
    </xf>
    <xf numFmtId="0" fontId="6" fillId="0" borderId="13" xfId="0" applyFont="1" applyBorder="1" applyAlignment="1" applyProtection="1">
      <alignment horizontal="center" vertical="center" wrapText="1"/>
      <protection/>
    </xf>
    <xf numFmtId="9" fontId="6" fillId="0" borderId="13" xfId="0" applyNumberFormat="1" applyFont="1" applyBorder="1" applyAlignment="1" applyProtection="1">
      <alignment horizontal="center" vertical="center" wrapText="1"/>
      <protection/>
    </xf>
    <xf numFmtId="0" fontId="8" fillId="33" borderId="13" xfId="0" applyFont="1" applyFill="1" applyBorder="1" applyAlignment="1" applyProtection="1">
      <alignment horizontal="left" vertical="center" wrapText="1"/>
      <protection/>
    </xf>
    <xf numFmtId="0" fontId="8" fillId="33" borderId="10" xfId="0" applyNumberFormat="1" applyFont="1" applyFill="1" applyBorder="1" applyAlignment="1" applyProtection="1">
      <alignment horizontal="left" vertical="center"/>
      <protection/>
    </xf>
    <xf numFmtId="0" fontId="8" fillId="33" borderId="13" xfId="0" applyFont="1" applyFill="1" applyBorder="1" applyAlignment="1" applyProtection="1">
      <alignment horizontal="center" vertical="center" wrapText="1"/>
      <protection/>
    </xf>
    <xf numFmtId="9" fontId="8" fillId="33" borderId="13" xfId="0"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6" fillId="0" borderId="14" xfId="0" applyFont="1" applyBorder="1" applyAlignment="1" applyProtection="1">
      <alignment horizontal="left" vertical="center" wrapText="1"/>
      <protection/>
    </xf>
    <xf numFmtId="9" fontId="8" fillId="0" borderId="15" xfId="40" applyNumberFormat="1" applyFont="1" applyBorder="1" applyAlignment="1">
      <alignment horizontal="center" vertical="center" wrapText="1"/>
      <protection locked="0"/>
    </xf>
    <xf numFmtId="0" fontId="6" fillId="0" borderId="10" xfId="0" applyFont="1" applyBorder="1" applyAlignment="1" applyProtection="1">
      <alignment horizontal="left" vertical="center" wrapText="1"/>
      <protection/>
    </xf>
    <xf numFmtId="9" fontId="8" fillId="0" borderId="10" xfId="41" applyNumberFormat="1" applyFont="1" applyBorder="1" applyAlignment="1">
      <alignment horizontal="center" vertical="center" wrapText="1"/>
      <protection locked="0"/>
    </xf>
    <xf numFmtId="0" fontId="9" fillId="0" borderId="0" xfId="0" applyFont="1" applyBorder="1" applyAlignment="1" applyProtection="1">
      <alignment horizontal="left" vertical="center" wrapText="1"/>
      <protection/>
    </xf>
    <xf numFmtId="0" fontId="8" fillId="0" borderId="10" xfId="0" applyFont="1" applyFill="1" applyBorder="1" applyAlignment="1">
      <alignment vertical="center"/>
    </xf>
    <xf numFmtId="0" fontId="8" fillId="0" borderId="10" xfId="0" applyFont="1" applyFill="1" applyBorder="1" applyAlignment="1">
      <alignment vertical="center" wrapText="1"/>
    </xf>
    <xf numFmtId="0" fontId="8" fillId="0" borderId="10" xfId="0" applyFont="1" applyFill="1" applyBorder="1" applyAlignment="1">
      <alignment horizontal="center" vertical="center"/>
    </xf>
    <xf numFmtId="9" fontId="8" fillId="0" borderId="10" xfId="0" applyNumberFormat="1" applyFont="1" applyFill="1" applyBorder="1" applyAlignment="1">
      <alignment horizontal="center" vertical="center"/>
    </xf>
    <xf numFmtId="9" fontId="8" fillId="0" borderId="10" xfId="43" applyNumberFormat="1" applyFont="1" applyFill="1" applyBorder="1" applyAlignment="1" applyProtection="1">
      <alignment horizontal="center" vertical="center" wrapText="1"/>
      <protection locked="0"/>
    </xf>
    <xf numFmtId="0" fontId="8" fillId="33" borderId="10" xfId="0" applyNumberFormat="1" applyFont="1" applyFill="1" applyBorder="1" applyAlignment="1" applyProtection="1">
      <alignment horizontal="left" vertical="center" wrapText="1"/>
      <protection/>
    </xf>
    <xf numFmtId="0" fontId="0" fillId="0" borderId="0" xfId="0" applyAlignment="1">
      <alignment/>
    </xf>
    <xf numFmtId="0" fontId="48" fillId="33" borderId="13" xfId="0" applyFont="1" applyFill="1" applyBorder="1" applyAlignment="1" applyProtection="1">
      <alignment vertical="center" wrapText="1"/>
      <protection/>
    </xf>
    <xf numFmtId="0" fontId="48" fillId="33" borderId="13" xfId="0" applyFont="1" applyFill="1" applyBorder="1" applyAlignment="1" applyProtection="1">
      <alignment horizontal="center" vertical="center" wrapText="1"/>
      <protection/>
    </xf>
    <xf numFmtId="9" fontId="48" fillId="33" borderId="13" xfId="0" applyNumberFormat="1" applyFont="1" applyFill="1" applyBorder="1" applyAlignment="1" applyProtection="1">
      <alignment horizontal="center" vertical="center" wrapText="1"/>
      <protection/>
    </xf>
    <xf numFmtId="0" fontId="49" fillId="0" borderId="13" xfId="0" applyFont="1" applyBorder="1" applyAlignment="1" applyProtection="1">
      <alignment horizontal="center" vertical="center" wrapText="1"/>
      <protection/>
    </xf>
    <xf numFmtId="0" fontId="50" fillId="0" borderId="0" xfId="0" applyFont="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0" fillId="0" borderId="10" xfId="0" applyBorder="1" applyAlignment="1">
      <alignment horizontal="center" vertical="center"/>
    </xf>
    <xf numFmtId="0" fontId="38" fillId="0" borderId="17" xfId="0" applyFont="1" applyBorder="1" applyAlignment="1">
      <alignment horizontal="center" vertical="center"/>
    </xf>
    <xf numFmtId="0" fontId="38" fillId="0" borderId="16" xfId="0" applyFont="1" applyBorder="1" applyAlignment="1">
      <alignment horizontal="center" vertical="center"/>
    </xf>
    <xf numFmtId="0" fontId="7" fillId="0" borderId="10" xfId="0" applyFont="1" applyBorder="1" applyAlignment="1" applyProtection="1">
      <alignment horizontal="center" vertical="center"/>
      <protection/>
    </xf>
    <xf numFmtId="0" fontId="7" fillId="0" borderId="10" xfId="0" applyFont="1" applyBorder="1" applyAlignment="1" applyProtection="1">
      <alignment vertical="center"/>
      <protection/>
    </xf>
    <xf numFmtId="0" fontId="49" fillId="0" borderId="19" xfId="0" applyFont="1" applyBorder="1" applyAlignment="1" applyProtection="1">
      <alignment horizontal="center" vertical="center" wrapText="1"/>
      <protection/>
    </xf>
    <xf numFmtId="0" fontId="49" fillId="0" borderId="20" xfId="0" applyFont="1" applyBorder="1" applyAlignment="1" applyProtection="1">
      <alignment horizontal="center" vertical="center" wrapText="1"/>
      <protection/>
    </xf>
    <xf numFmtId="0" fontId="49" fillId="0" borderId="21" xfId="0" applyFont="1" applyBorder="1" applyAlignment="1" applyProtection="1">
      <alignment horizontal="center" vertical="center" wrapText="1"/>
      <protection/>
    </xf>
    <xf numFmtId="0" fontId="49" fillId="0" borderId="22" xfId="0" applyFont="1" applyBorder="1" applyAlignment="1" applyProtection="1">
      <alignment horizontal="center" vertical="center" wrapText="1"/>
      <protection/>
    </xf>
    <xf numFmtId="0" fontId="49" fillId="0" borderId="23"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xf>
    <xf numFmtId="0" fontId="6" fillId="0" borderId="10" xfId="0" applyFont="1" applyBorder="1" applyAlignment="1" applyProtection="1">
      <alignment horizontal="left" wrapText="1"/>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wrapText="1"/>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horizontal="left" wrapText="1"/>
      <protection/>
    </xf>
    <xf numFmtId="0" fontId="8" fillId="0" borderId="13" xfId="0" applyFont="1" applyBorder="1" applyAlignment="1" applyProtection="1">
      <alignment horizontal="left" vertical="center" wrapText="1"/>
      <protection/>
    </xf>
    <xf numFmtId="0" fontId="8" fillId="0" borderId="13" xfId="0" applyFont="1" applyBorder="1" applyAlignment="1" applyProtection="1">
      <alignment horizontal="left" wrapText="1"/>
      <protection/>
    </xf>
    <xf numFmtId="0" fontId="6" fillId="0" borderId="13" xfId="0" applyFont="1" applyBorder="1" applyAlignment="1" applyProtection="1">
      <alignment horizontal="center" vertical="center" wrapText="1"/>
      <protection/>
    </xf>
    <xf numFmtId="0" fontId="6" fillId="0" borderId="13" xfId="0" applyFont="1" applyBorder="1" applyAlignment="1" applyProtection="1">
      <alignment horizontal="center" wrapText="1"/>
      <protection/>
    </xf>
    <xf numFmtId="0" fontId="6" fillId="0" borderId="13" xfId="0" applyFont="1" applyBorder="1" applyAlignment="1" applyProtection="1">
      <alignment horizontal="left" vertical="center" wrapText="1"/>
      <protection/>
    </xf>
    <xf numFmtId="0" fontId="6" fillId="0" borderId="13" xfId="0" applyFont="1" applyBorder="1" applyAlignment="1" applyProtection="1">
      <alignment horizontal="left" wrapText="1"/>
      <protection/>
    </xf>
    <xf numFmtId="0" fontId="6" fillId="0" borderId="14" xfId="0" applyFont="1" applyBorder="1" applyAlignment="1" applyProtection="1">
      <alignment horizontal="left" vertical="center" wrapText="1"/>
      <protection/>
    </xf>
    <xf numFmtId="0" fontId="6" fillId="0" borderId="14" xfId="0" applyFont="1" applyBorder="1" applyAlignment="1" applyProtection="1">
      <alignment horizontal="left" wrapText="1"/>
      <protection/>
    </xf>
    <xf numFmtId="0" fontId="6" fillId="0" borderId="14" xfId="0" applyFont="1" applyBorder="1" applyAlignment="1" applyProtection="1">
      <alignment horizontal="center" vertical="center" wrapText="1"/>
      <protection/>
    </xf>
    <xf numFmtId="0" fontId="6" fillId="0" borderId="14" xfId="0" applyFont="1" applyBorder="1" applyAlignment="1" applyProtection="1">
      <alignment horizontal="center" wrapText="1"/>
      <protection/>
    </xf>
    <xf numFmtId="0" fontId="8" fillId="33" borderId="13" xfId="0" applyFont="1" applyFill="1" applyBorder="1" applyAlignment="1" applyProtection="1">
      <alignment horizontal="left" vertical="center" wrapText="1"/>
      <protection/>
    </xf>
    <xf numFmtId="0" fontId="8" fillId="33" borderId="13" xfId="0" applyFont="1" applyFill="1" applyBorder="1" applyAlignment="1" applyProtection="1">
      <alignment horizontal="left" wrapText="1"/>
      <protection/>
    </xf>
    <xf numFmtId="0" fontId="8" fillId="33" borderId="13"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wrapText="1"/>
      <protection/>
    </xf>
    <xf numFmtId="0" fontId="8" fillId="0" borderId="1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7" fillId="0" borderId="13"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8" fillId="0" borderId="10"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49" fillId="0" borderId="13" xfId="0" applyFont="1" applyBorder="1" applyAlignment="1" applyProtection="1">
      <alignment horizontal="center" vertical="center"/>
      <protection/>
    </xf>
    <xf numFmtId="0" fontId="49" fillId="0" borderId="13"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1" fillId="0" borderId="0" xfId="0" applyFont="1" applyBorder="1" applyAlignment="1" applyProtection="1">
      <alignment horizontal="left"/>
      <protection/>
    </xf>
    <xf numFmtId="0" fontId="4" fillId="0" borderId="0" xfId="0" applyFont="1" applyBorder="1" applyAlignment="1" applyProtection="1">
      <alignment horizontal="left"/>
      <protection/>
    </xf>
    <xf numFmtId="49" fontId="1" fillId="0" borderId="25" xfId="0" applyNumberFormat="1" applyFont="1" applyBorder="1" applyAlignment="1" applyProtection="1">
      <alignment horizontal="left" vertical="center" wrapText="1"/>
      <protection/>
    </xf>
    <xf numFmtId="184" fontId="0" fillId="0" borderId="15" xfId="0" applyNumberFormat="1" applyBorder="1" applyAlignment="1">
      <alignment vertical="center"/>
    </xf>
    <xf numFmtId="49" fontId="3" fillId="0" borderId="10" xfId="0" applyNumberFormat="1" applyFont="1" applyBorder="1" applyAlignment="1" applyProtection="1">
      <alignment horizontal="center" vertical="center" wrapText="1"/>
      <protection/>
    </xf>
    <xf numFmtId="0" fontId="38" fillId="0" borderId="11" xfId="0" applyFont="1" applyBorder="1" applyAlignment="1">
      <alignment horizontal="center" vertical="center"/>
    </xf>
    <xf numFmtId="0" fontId="3" fillId="0" borderId="11"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6" xfId="40"/>
    <cellStyle name="常规 8"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8"/>
  <sheetViews>
    <sheetView zoomScalePageLayoutView="0" workbookViewId="0" topLeftCell="A10">
      <selection activeCell="B15" sqref="B15"/>
    </sheetView>
  </sheetViews>
  <sheetFormatPr defaultColWidth="9.00390625" defaultRowHeight="15"/>
  <cols>
    <col min="1" max="1" width="36.8515625" style="0" customWidth="1"/>
    <col min="2" max="2" width="16.8515625" style="0" customWidth="1"/>
    <col min="3" max="3" width="36.8515625" style="0" customWidth="1"/>
    <col min="4" max="4" width="17.28125" style="0" customWidth="1"/>
  </cols>
  <sheetData>
    <row r="1" spans="1:4" ht="33.75" customHeight="1">
      <c r="A1" s="47" t="s">
        <v>55</v>
      </c>
      <c r="B1" s="47"/>
      <c r="C1" s="47"/>
      <c r="D1" s="47"/>
    </row>
    <row r="2" spans="1:4" ht="21" customHeight="1">
      <c r="A2" t="s">
        <v>0</v>
      </c>
      <c r="D2" s="1" t="s">
        <v>1</v>
      </c>
    </row>
    <row r="3" spans="1:4" ht="24" customHeight="1">
      <c r="A3" s="48" t="s">
        <v>2</v>
      </c>
      <c r="B3" s="49"/>
      <c r="C3" s="48" t="s">
        <v>3</v>
      </c>
      <c r="D3" s="49"/>
    </row>
    <row r="4" spans="1:4" ht="24" customHeight="1">
      <c r="A4" s="2" t="s">
        <v>4</v>
      </c>
      <c r="B4" s="2" t="s">
        <v>5</v>
      </c>
      <c r="C4" s="2" t="s">
        <v>4</v>
      </c>
      <c r="D4" s="2" t="s">
        <v>5</v>
      </c>
    </row>
    <row r="5" spans="1:4" ht="24" customHeight="1">
      <c r="A5" s="3" t="s">
        <v>6</v>
      </c>
      <c r="B5" s="3">
        <f>B6</f>
        <v>4550.21</v>
      </c>
      <c r="C5" s="3" t="s">
        <v>56</v>
      </c>
      <c r="D5" s="6">
        <v>1552.8</v>
      </c>
    </row>
    <row r="6" spans="1:4" ht="24" customHeight="1">
      <c r="A6" s="3" t="s">
        <v>7</v>
      </c>
      <c r="B6" s="3">
        <v>4550.21</v>
      </c>
      <c r="C6" s="3" t="s">
        <v>57</v>
      </c>
      <c r="D6" s="6">
        <v>392.69</v>
      </c>
    </row>
    <row r="7" spans="1:4" ht="24" customHeight="1">
      <c r="A7" s="3" t="s">
        <v>8</v>
      </c>
      <c r="B7" s="3"/>
      <c r="C7" s="3" t="s">
        <v>58</v>
      </c>
      <c r="D7" s="6">
        <v>2422.62</v>
      </c>
    </row>
    <row r="8" spans="1:4" ht="24" customHeight="1">
      <c r="A8" s="3" t="s">
        <v>9</v>
      </c>
      <c r="B8" s="6">
        <v>13</v>
      </c>
      <c r="C8" s="7" t="s">
        <v>60</v>
      </c>
      <c r="D8" s="6">
        <v>101.1</v>
      </c>
    </row>
    <row r="9" spans="1:4" ht="24" customHeight="1">
      <c r="A9" s="3" t="s">
        <v>10</v>
      </c>
      <c r="B9" s="6"/>
      <c r="C9" s="3" t="s">
        <v>59</v>
      </c>
      <c r="D9" s="6">
        <v>118</v>
      </c>
    </row>
    <row r="10" spans="1:4" ht="24" customHeight="1">
      <c r="A10" s="3" t="s">
        <v>11</v>
      </c>
      <c r="B10" s="3"/>
      <c r="C10" s="3"/>
      <c r="D10" s="3"/>
    </row>
    <row r="11" spans="1:4" ht="24" customHeight="1">
      <c r="A11" s="3" t="s">
        <v>12</v>
      </c>
      <c r="B11" s="3"/>
      <c r="C11" s="3"/>
      <c r="D11" s="3"/>
    </row>
    <row r="12" spans="1:4" ht="24" customHeight="1">
      <c r="A12" s="3" t="s">
        <v>13</v>
      </c>
      <c r="B12" s="3"/>
      <c r="C12" s="3"/>
      <c r="D12" s="3"/>
    </row>
    <row r="13" spans="1:4" ht="24" customHeight="1">
      <c r="A13" s="3"/>
      <c r="B13" s="6"/>
      <c r="C13" s="3"/>
      <c r="D13" s="3"/>
    </row>
    <row r="14" spans="1:4" ht="24" customHeight="1">
      <c r="A14" s="3" t="s">
        <v>14</v>
      </c>
      <c r="B14" s="6">
        <f>B8+B5</f>
        <v>4563.21</v>
      </c>
      <c r="C14" s="3" t="s">
        <v>15</v>
      </c>
      <c r="D14" s="6">
        <f>SUM(D5:D13)</f>
        <v>4587.21</v>
      </c>
    </row>
    <row r="15" spans="1:4" ht="24" customHeight="1">
      <c r="A15" s="3" t="s">
        <v>16</v>
      </c>
      <c r="B15" s="6">
        <v>24</v>
      </c>
      <c r="C15" s="3" t="s">
        <v>17</v>
      </c>
      <c r="D15" s="3"/>
    </row>
    <row r="16" spans="1:4" ht="24" customHeight="1">
      <c r="A16" s="3" t="s">
        <v>18</v>
      </c>
      <c r="B16" s="3"/>
      <c r="C16" s="3"/>
      <c r="D16" s="3"/>
    </row>
    <row r="17" spans="1:4" ht="24" customHeight="1">
      <c r="A17" s="3"/>
      <c r="B17" s="3"/>
      <c r="C17" s="3"/>
      <c r="D17" s="3"/>
    </row>
    <row r="18" spans="1:4" ht="24" customHeight="1">
      <c r="A18" s="3" t="s">
        <v>19</v>
      </c>
      <c r="B18" s="6">
        <f>B14+B15</f>
        <v>4587.21</v>
      </c>
      <c r="C18" s="3" t="s">
        <v>20</v>
      </c>
      <c r="D18" s="6">
        <f>SUM(D14:D17)</f>
        <v>4587.21</v>
      </c>
    </row>
  </sheetData>
  <sheetProtection/>
  <mergeCells count="3">
    <mergeCell ref="A1:D1"/>
    <mergeCell ref="A3:B3"/>
    <mergeCell ref="C3:D3"/>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D10"/>
  <sheetViews>
    <sheetView zoomScalePageLayoutView="0" workbookViewId="0" topLeftCell="A1">
      <selection activeCell="B13" sqref="B13"/>
    </sheetView>
  </sheetViews>
  <sheetFormatPr defaultColWidth="9.00390625" defaultRowHeight="15"/>
  <cols>
    <col min="1" max="1" width="48.140625" style="0" customWidth="1"/>
    <col min="2" max="4" width="17.28125" style="0" customWidth="1"/>
  </cols>
  <sheetData>
    <row r="1" spans="1:4" ht="25.5">
      <c r="A1" s="47" t="s">
        <v>190</v>
      </c>
      <c r="B1" s="47"/>
      <c r="C1" s="47"/>
      <c r="D1" s="47"/>
    </row>
    <row r="2" spans="1:4" ht="19.5" customHeight="1">
      <c r="A2" t="s">
        <v>50</v>
      </c>
      <c r="B2" s="1"/>
      <c r="D2" s="1" t="s">
        <v>1</v>
      </c>
    </row>
    <row r="3" spans="1:4" ht="27" customHeight="1">
      <c r="A3" s="56" t="s">
        <v>51</v>
      </c>
      <c r="B3" s="56" t="s">
        <v>5</v>
      </c>
      <c r="C3" s="56"/>
      <c r="D3" s="56"/>
    </row>
    <row r="4" spans="1:4" ht="27" customHeight="1">
      <c r="A4" s="56"/>
      <c r="B4" s="2" t="s">
        <v>52</v>
      </c>
      <c r="C4" s="2" t="s">
        <v>52</v>
      </c>
      <c r="D4" s="2" t="s">
        <v>53</v>
      </c>
    </row>
    <row r="5" spans="1:4" ht="27" customHeight="1">
      <c r="A5" s="3" t="s">
        <v>33</v>
      </c>
      <c r="B5" s="3"/>
      <c r="C5" s="3"/>
      <c r="D5" s="3"/>
    </row>
    <row r="6" spans="1:4" ht="27" customHeight="1">
      <c r="A6" s="3" t="s">
        <v>54</v>
      </c>
      <c r="B6" s="3"/>
      <c r="C6" s="3"/>
      <c r="D6" s="3"/>
    </row>
    <row r="7" spans="1:4" ht="27" customHeight="1">
      <c r="A7" s="3"/>
      <c r="B7" s="3"/>
      <c r="C7" s="3"/>
      <c r="D7" s="3"/>
    </row>
    <row r="8" spans="1:4" ht="27" customHeight="1">
      <c r="A8" s="3"/>
      <c r="B8" s="3"/>
      <c r="C8" s="3"/>
      <c r="D8" s="3"/>
    </row>
    <row r="9" spans="1:4" ht="27" customHeight="1">
      <c r="A9" s="3"/>
      <c r="B9" s="3"/>
      <c r="C9" s="3"/>
      <c r="D9" s="3"/>
    </row>
    <row r="10" spans="1:4" ht="27" customHeight="1">
      <c r="A10" s="103" t="s">
        <v>290</v>
      </c>
      <c r="B10" s="57"/>
      <c r="C10" s="57"/>
      <c r="D10" s="58"/>
    </row>
  </sheetData>
  <sheetProtection/>
  <mergeCells count="4">
    <mergeCell ref="A1:D1"/>
    <mergeCell ref="B3:D3"/>
    <mergeCell ref="A3:A4"/>
    <mergeCell ref="A10:D10"/>
  </mergeCells>
  <printOptions horizontalCentered="1"/>
  <pageMargins left="0.71" right="0.71" top="0.75" bottom="0.75" header="0.31" footer="0.3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55"/>
  <sheetViews>
    <sheetView zoomScalePageLayoutView="0" workbookViewId="0" topLeftCell="A1">
      <selection activeCell="J44" sqref="J44"/>
    </sheetView>
  </sheetViews>
  <sheetFormatPr defaultColWidth="8.00390625" defaultRowHeight="12.75" customHeight="1"/>
  <cols>
    <col min="1" max="1" width="2.57421875" style="19" customWidth="1"/>
    <col min="2" max="2" width="8.00390625" style="19" hidden="1" customWidth="1"/>
    <col min="3" max="3" width="12.57421875" style="19" customWidth="1"/>
    <col min="4" max="4" width="13.8515625" style="19" customWidth="1"/>
    <col min="5" max="5" width="13.28125" style="19" customWidth="1"/>
    <col min="6" max="6" width="10.140625" style="19" customWidth="1"/>
    <col min="7" max="7" width="11.00390625" style="19" customWidth="1"/>
    <col min="8" max="8" width="8.00390625" style="19" customWidth="1"/>
    <col min="9" max="9" width="11.421875" style="19" customWidth="1"/>
    <col min="10" max="10" width="8.28125" style="19" customWidth="1"/>
    <col min="11" max="11" width="8.00390625" style="19" customWidth="1"/>
    <col min="12" max="16384" width="8.00390625" style="42" customWidth="1"/>
  </cols>
  <sheetData>
    <row r="1" spans="3:10" s="19" customFormat="1" ht="32.25" customHeight="1">
      <c r="C1" s="97" t="s">
        <v>285</v>
      </c>
      <c r="D1" s="97"/>
      <c r="E1" s="97"/>
      <c r="F1" s="97"/>
      <c r="G1" s="97"/>
      <c r="H1" s="97"/>
      <c r="I1" s="97"/>
      <c r="J1" s="97"/>
    </row>
    <row r="2" spans="1:10" s="19" customFormat="1" ht="15">
      <c r="A2" s="98" t="s">
        <v>286</v>
      </c>
      <c r="B2" s="99"/>
      <c r="C2" s="99"/>
      <c r="D2" s="99"/>
      <c r="E2" s="99"/>
      <c r="F2" s="99"/>
      <c r="G2" s="99"/>
      <c r="H2" s="99"/>
      <c r="I2" s="99"/>
      <c r="J2" s="99"/>
    </row>
    <row r="3" spans="3:10" s="19" customFormat="1" ht="27" customHeight="1">
      <c r="C3" s="89" t="s">
        <v>192</v>
      </c>
      <c r="D3" s="89"/>
      <c r="E3" s="89"/>
      <c r="F3" s="89"/>
      <c r="G3" s="89"/>
      <c r="H3" s="89"/>
      <c r="I3" s="89"/>
      <c r="J3" s="89"/>
    </row>
    <row r="4" spans="3:10" s="19" customFormat="1" ht="21.75" customHeight="1">
      <c r="C4" s="95" t="s">
        <v>287</v>
      </c>
      <c r="D4" s="96"/>
      <c r="E4" s="95" t="s">
        <v>193</v>
      </c>
      <c r="F4" s="96"/>
      <c r="G4" s="96"/>
      <c r="H4" s="96"/>
      <c r="I4" s="96"/>
      <c r="J4" s="96"/>
    </row>
    <row r="5" spans="3:10" s="19" customFormat="1" ht="69.75" customHeight="1">
      <c r="C5" s="76" t="s">
        <v>194</v>
      </c>
      <c r="D5" s="77"/>
      <c r="E5" s="91" t="s">
        <v>195</v>
      </c>
      <c r="F5" s="91"/>
      <c r="G5" s="91"/>
      <c r="H5" s="91"/>
      <c r="I5" s="91"/>
      <c r="J5" s="91"/>
    </row>
    <row r="6" spans="3:10" s="19" customFormat="1" ht="37.5" customHeight="1">
      <c r="C6" s="76" t="s">
        <v>196</v>
      </c>
      <c r="D6" s="77"/>
      <c r="E6" s="92" t="s">
        <v>197</v>
      </c>
      <c r="F6" s="93"/>
      <c r="G6" s="93"/>
      <c r="H6" s="93"/>
      <c r="I6" s="93"/>
      <c r="J6" s="94"/>
    </row>
    <row r="7" spans="3:10" s="19" customFormat="1" ht="49.5" customHeight="1">
      <c r="C7" s="76" t="s">
        <v>198</v>
      </c>
      <c r="D7" s="77" t="s">
        <v>191</v>
      </c>
      <c r="E7" s="86" t="s">
        <v>199</v>
      </c>
      <c r="F7" s="87"/>
      <c r="G7" s="87"/>
      <c r="H7" s="87"/>
      <c r="I7" s="87"/>
      <c r="J7" s="88"/>
    </row>
    <row r="8" spans="3:10" s="19" customFormat="1" ht="63" customHeight="1">
      <c r="C8" s="76" t="s">
        <v>200</v>
      </c>
      <c r="D8" s="77"/>
      <c r="E8" s="91" t="s">
        <v>201</v>
      </c>
      <c r="F8" s="91"/>
      <c r="G8" s="91"/>
      <c r="H8" s="91"/>
      <c r="I8" s="91"/>
      <c r="J8" s="91"/>
    </row>
    <row r="9" spans="3:10" s="19" customFormat="1" ht="39" customHeight="1">
      <c r="C9" s="76" t="s">
        <v>202</v>
      </c>
      <c r="D9" s="77" t="s">
        <v>191</v>
      </c>
      <c r="E9" s="86" t="s">
        <v>203</v>
      </c>
      <c r="F9" s="87"/>
      <c r="G9" s="87"/>
      <c r="H9" s="87"/>
      <c r="I9" s="87"/>
      <c r="J9" s="88"/>
    </row>
    <row r="10" spans="3:10" s="19" customFormat="1" ht="39" customHeight="1">
      <c r="C10" s="76" t="s">
        <v>204</v>
      </c>
      <c r="D10" s="77" t="s">
        <v>191</v>
      </c>
      <c r="E10" s="86" t="s">
        <v>205</v>
      </c>
      <c r="F10" s="87"/>
      <c r="G10" s="87"/>
      <c r="H10" s="87"/>
      <c r="I10" s="87"/>
      <c r="J10" s="88"/>
    </row>
    <row r="11" spans="3:10" s="19" customFormat="1" ht="36.75" customHeight="1">
      <c r="C11" s="76" t="s">
        <v>206</v>
      </c>
      <c r="D11" s="77" t="s">
        <v>191</v>
      </c>
      <c r="E11" s="91" t="s">
        <v>207</v>
      </c>
      <c r="F11" s="91"/>
      <c r="G11" s="91"/>
      <c r="H11" s="91"/>
      <c r="I11" s="91"/>
      <c r="J11" s="91"/>
    </row>
    <row r="12" spans="3:10" s="19" customFormat="1" ht="48.75" customHeight="1">
      <c r="C12" s="76" t="s">
        <v>208</v>
      </c>
      <c r="D12" s="77"/>
      <c r="E12" s="86" t="s">
        <v>209</v>
      </c>
      <c r="F12" s="87"/>
      <c r="G12" s="87"/>
      <c r="H12" s="87"/>
      <c r="I12" s="87"/>
      <c r="J12" s="88"/>
    </row>
    <row r="13" spans="3:10" s="19" customFormat="1" ht="22.5" customHeight="1">
      <c r="C13" s="89" t="s">
        <v>210</v>
      </c>
      <c r="D13" s="89"/>
      <c r="E13" s="89"/>
      <c r="F13" s="89"/>
      <c r="G13" s="89"/>
      <c r="H13" s="89"/>
      <c r="I13" s="89"/>
      <c r="J13" s="89"/>
    </row>
    <row r="14" spans="3:10" s="19" customFormat="1" ht="17.25" customHeight="1">
      <c r="C14" s="22" t="s">
        <v>211</v>
      </c>
      <c r="D14" s="22" t="s">
        <v>212</v>
      </c>
      <c r="E14" s="22" t="s">
        <v>213</v>
      </c>
      <c r="F14" s="90" t="s">
        <v>214</v>
      </c>
      <c r="G14" s="90"/>
      <c r="H14" s="22" t="s">
        <v>215</v>
      </c>
      <c r="I14" s="90" t="s">
        <v>216</v>
      </c>
      <c r="J14" s="90"/>
    </row>
    <row r="15" spans="3:10" s="23" customFormat="1" ht="17.25" customHeight="1">
      <c r="C15" s="20" t="s">
        <v>217</v>
      </c>
      <c r="D15" s="20" t="s">
        <v>218</v>
      </c>
      <c r="E15" s="20" t="s">
        <v>219</v>
      </c>
      <c r="F15" s="76" t="s">
        <v>220</v>
      </c>
      <c r="G15" s="77" t="s">
        <v>220</v>
      </c>
      <c r="H15" s="24">
        <v>15</v>
      </c>
      <c r="I15" s="74" t="s">
        <v>221</v>
      </c>
      <c r="J15" s="75"/>
    </row>
    <row r="16" spans="3:10" s="23" customFormat="1" ht="17.25" customHeight="1">
      <c r="C16" s="20" t="s">
        <v>217</v>
      </c>
      <c r="D16" s="20" t="s">
        <v>218</v>
      </c>
      <c r="E16" s="20" t="s">
        <v>219</v>
      </c>
      <c r="F16" s="76" t="s">
        <v>222</v>
      </c>
      <c r="G16" s="77" t="s">
        <v>222</v>
      </c>
      <c r="H16" s="24">
        <v>10</v>
      </c>
      <c r="I16" s="74" t="s">
        <v>221</v>
      </c>
      <c r="J16" s="75"/>
    </row>
    <row r="17" spans="3:10" s="23" customFormat="1" ht="17.25" customHeight="1">
      <c r="C17" s="20" t="s">
        <v>217</v>
      </c>
      <c r="D17" s="20" t="s">
        <v>218</v>
      </c>
      <c r="E17" s="20" t="s">
        <v>223</v>
      </c>
      <c r="F17" s="76" t="s">
        <v>224</v>
      </c>
      <c r="G17" s="77" t="s">
        <v>224</v>
      </c>
      <c r="H17" s="25">
        <v>0.9</v>
      </c>
      <c r="I17" s="68" t="s">
        <v>225</v>
      </c>
      <c r="J17" s="69" t="s">
        <v>226</v>
      </c>
    </row>
    <row r="18" spans="3:10" s="23" customFormat="1" ht="26.25" customHeight="1">
      <c r="C18" s="26" t="s">
        <v>196</v>
      </c>
      <c r="D18" s="27" t="s">
        <v>218</v>
      </c>
      <c r="E18" s="26" t="s">
        <v>219</v>
      </c>
      <c r="F18" s="82" t="s">
        <v>227</v>
      </c>
      <c r="G18" s="83"/>
      <c r="H18" s="28" t="s">
        <v>228</v>
      </c>
      <c r="I18" s="84" t="s">
        <v>229</v>
      </c>
      <c r="J18" s="85"/>
    </row>
    <row r="19" spans="3:10" s="23" customFormat="1" ht="21" customHeight="1">
      <c r="C19" s="26" t="s">
        <v>196</v>
      </c>
      <c r="D19" s="27" t="s">
        <v>218</v>
      </c>
      <c r="E19" s="26" t="s">
        <v>219</v>
      </c>
      <c r="F19" s="82" t="s">
        <v>230</v>
      </c>
      <c r="G19" s="83"/>
      <c r="H19" s="28" t="s">
        <v>231</v>
      </c>
      <c r="I19" s="84" t="s">
        <v>229</v>
      </c>
      <c r="J19" s="85"/>
    </row>
    <row r="20" spans="3:10" s="23" customFormat="1" ht="40.5" customHeight="1">
      <c r="C20" s="26" t="s">
        <v>196</v>
      </c>
      <c r="D20" s="27" t="s">
        <v>232</v>
      </c>
      <c r="E20" s="26" t="s">
        <v>233</v>
      </c>
      <c r="F20" s="82" t="s">
        <v>234</v>
      </c>
      <c r="G20" s="83"/>
      <c r="H20" s="28" t="s">
        <v>235</v>
      </c>
      <c r="I20" s="84" t="s">
        <v>229</v>
      </c>
      <c r="J20" s="85"/>
    </row>
    <row r="21" spans="3:10" s="23" customFormat="1" ht="27.75" customHeight="1">
      <c r="C21" s="26" t="s">
        <v>196</v>
      </c>
      <c r="D21" s="27" t="s">
        <v>232</v>
      </c>
      <c r="E21" s="26" t="s">
        <v>236</v>
      </c>
      <c r="F21" s="82" t="s">
        <v>237</v>
      </c>
      <c r="G21" s="83"/>
      <c r="H21" s="29">
        <v>0.8</v>
      </c>
      <c r="I21" s="84" t="s">
        <v>229</v>
      </c>
      <c r="J21" s="85"/>
    </row>
    <row r="22" spans="3:10" s="23" customFormat="1" ht="17.25" customHeight="1">
      <c r="C22" s="20" t="s">
        <v>198</v>
      </c>
      <c r="D22" s="20" t="s">
        <v>218</v>
      </c>
      <c r="E22" s="20" t="s">
        <v>238</v>
      </c>
      <c r="F22" s="76" t="s">
        <v>238</v>
      </c>
      <c r="G22" s="77" t="s">
        <v>238</v>
      </c>
      <c r="H22" s="24">
        <v>2800</v>
      </c>
      <c r="I22" s="68" t="s">
        <v>225</v>
      </c>
      <c r="J22" s="69" t="s">
        <v>226</v>
      </c>
    </row>
    <row r="23" spans="3:10" s="23" customFormat="1" ht="17.25" customHeight="1">
      <c r="C23" s="20" t="s">
        <v>198</v>
      </c>
      <c r="D23" s="20" t="s">
        <v>218</v>
      </c>
      <c r="E23" s="20" t="s">
        <v>239</v>
      </c>
      <c r="F23" s="76" t="s">
        <v>239</v>
      </c>
      <c r="G23" s="77" t="s">
        <v>239</v>
      </c>
      <c r="H23" s="24">
        <v>520</v>
      </c>
      <c r="I23" s="74" t="s">
        <v>221</v>
      </c>
      <c r="J23" s="75"/>
    </row>
    <row r="24" spans="3:10" s="23" customFormat="1" ht="17.25" customHeight="1">
      <c r="C24" s="20" t="s">
        <v>198</v>
      </c>
      <c r="D24" s="20" t="s">
        <v>218</v>
      </c>
      <c r="E24" s="20" t="s">
        <v>240</v>
      </c>
      <c r="F24" s="76" t="s">
        <v>240</v>
      </c>
      <c r="G24" s="77" t="s">
        <v>240</v>
      </c>
      <c r="H24" s="25">
        <v>0.18</v>
      </c>
      <c r="I24" s="68" t="s">
        <v>225</v>
      </c>
      <c r="J24" s="69" t="s">
        <v>226</v>
      </c>
    </row>
    <row r="25" spans="3:10" s="23" customFormat="1" ht="24" customHeight="1">
      <c r="C25" s="20" t="s">
        <v>198</v>
      </c>
      <c r="D25" s="20" t="s">
        <v>232</v>
      </c>
      <c r="E25" s="21" t="s">
        <v>241</v>
      </c>
      <c r="F25" s="72" t="s">
        <v>241</v>
      </c>
      <c r="G25" s="73" t="s">
        <v>241</v>
      </c>
      <c r="H25" s="24" t="s">
        <v>242</v>
      </c>
      <c r="I25" s="74" t="s">
        <v>221</v>
      </c>
      <c r="J25" s="75"/>
    </row>
    <row r="26" spans="3:10" s="23" customFormat="1" ht="30" customHeight="1">
      <c r="C26" s="20" t="s">
        <v>200</v>
      </c>
      <c r="D26" s="20" t="s">
        <v>218</v>
      </c>
      <c r="E26" s="20" t="s">
        <v>219</v>
      </c>
      <c r="F26" s="76" t="s">
        <v>243</v>
      </c>
      <c r="G26" s="77" t="s">
        <v>243</v>
      </c>
      <c r="H26" s="30">
        <v>700</v>
      </c>
      <c r="I26" s="74" t="s">
        <v>221</v>
      </c>
      <c r="J26" s="75"/>
    </row>
    <row r="27" spans="3:10" s="23" customFormat="1" ht="27" customHeight="1">
      <c r="C27" s="31" t="s">
        <v>200</v>
      </c>
      <c r="D27" s="31" t="s">
        <v>218</v>
      </c>
      <c r="E27" s="31" t="s">
        <v>244</v>
      </c>
      <c r="F27" s="78" t="s">
        <v>245</v>
      </c>
      <c r="G27" s="79" t="s">
        <v>245</v>
      </c>
      <c r="H27" s="32">
        <v>0.23</v>
      </c>
      <c r="I27" s="80" t="s">
        <v>221</v>
      </c>
      <c r="J27" s="81"/>
    </row>
    <row r="28" spans="3:10" s="23" customFormat="1" ht="28.5" customHeight="1">
      <c r="C28" s="33" t="s">
        <v>200</v>
      </c>
      <c r="D28" s="33" t="s">
        <v>232</v>
      </c>
      <c r="E28" s="33" t="s">
        <v>246</v>
      </c>
      <c r="F28" s="66" t="s">
        <v>247</v>
      </c>
      <c r="G28" s="67" t="s">
        <v>247</v>
      </c>
      <c r="H28" s="34">
        <v>0.6</v>
      </c>
      <c r="I28" s="68" t="s">
        <v>225</v>
      </c>
      <c r="J28" s="69" t="s">
        <v>226</v>
      </c>
    </row>
    <row r="29" spans="3:10" s="23" customFormat="1" ht="28.5" customHeight="1">
      <c r="C29" s="33" t="s">
        <v>200</v>
      </c>
      <c r="D29" s="33" t="s">
        <v>232</v>
      </c>
      <c r="E29" s="33" t="s">
        <v>246</v>
      </c>
      <c r="F29" s="66" t="s">
        <v>248</v>
      </c>
      <c r="G29" s="67" t="s">
        <v>248</v>
      </c>
      <c r="H29" s="30" t="s">
        <v>249</v>
      </c>
      <c r="I29" s="68" t="s">
        <v>225</v>
      </c>
      <c r="J29" s="69" t="s">
        <v>226</v>
      </c>
    </row>
    <row r="30" spans="3:10" s="19" customFormat="1" ht="17.25" customHeight="1">
      <c r="C30" s="35"/>
      <c r="D30" s="35"/>
      <c r="E30" s="35"/>
      <c r="F30" s="70"/>
      <c r="G30" s="71"/>
      <c r="H30" s="35"/>
      <c r="I30" s="70"/>
      <c r="J30" s="71"/>
    </row>
    <row r="31" spans="3:10" s="19" customFormat="1" ht="21.75" customHeight="1">
      <c r="C31" s="59" t="s">
        <v>250</v>
      </c>
      <c r="D31" s="60"/>
      <c r="E31" s="60"/>
      <c r="F31" s="60"/>
      <c r="G31" s="60"/>
      <c r="H31" s="60"/>
      <c r="I31" s="60"/>
      <c r="J31" s="60"/>
    </row>
    <row r="32" spans="3:10" s="19" customFormat="1" ht="20.25" customHeight="1">
      <c r="C32" s="61" t="s">
        <v>211</v>
      </c>
      <c r="D32" s="61" t="s">
        <v>212</v>
      </c>
      <c r="E32" s="61" t="s">
        <v>213</v>
      </c>
      <c r="F32" s="61" t="s">
        <v>214</v>
      </c>
      <c r="G32" s="63" t="s">
        <v>215</v>
      </c>
      <c r="H32" s="64"/>
      <c r="I32" s="65"/>
      <c r="J32" s="61" t="s">
        <v>216</v>
      </c>
    </row>
    <row r="33" spans="3:10" s="19" customFormat="1" ht="20.25" customHeight="1">
      <c r="C33" s="62"/>
      <c r="D33" s="62"/>
      <c r="E33" s="62"/>
      <c r="F33" s="62"/>
      <c r="G33" s="46" t="s">
        <v>251</v>
      </c>
      <c r="H33" s="46" t="s">
        <v>252</v>
      </c>
      <c r="I33" s="46" t="s">
        <v>253</v>
      </c>
      <c r="J33" s="62"/>
    </row>
    <row r="34" spans="3:10" s="19" customFormat="1" ht="30" customHeight="1">
      <c r="C34" s="36" t="s">
        <v>202</v>
      </c>
      <c r="D34" s="36" t="s">
        <v>218</v>
      </c>
      <c r="E34" s="36" t="s">
        <v>219</v>
      </c>
      <c r="F34" s="37" t="s">
        <v>254</v>
      </c>
      <c r="G34" s="38">
        <v>1</v>
      </c>
      <c r="H34" s="38">
        <v>1</v>
      </c>
      <c r="I34" s="38">
        <v>1</v>
      </c>
      <c r="J34" s="36" t="s">
        <v>221</v>
      </c>
    </row>
    <row r="35" spans="3:10" s="19" customFormat="1" ht="30" customHeight="1">
      <c r="C35" s="36" t="s">
        <v>202</v>
      </c>
      <c r="D35" s="36" t="s">
        <v>218</v>
      </c>
      <c r="E35" s="36" t="s">
        <v>223</v>
      </c>
      <c r="F35" s="37" t="s">
        <v>255</v>
      </c>
      <c r="G35" s="39">
        <v>1</v>
      </c>
      <c r="H35" s="39">
        <v>1</v>
      </c>
      <c r="I35" s="40" t="s">
        <v>256</v>
      </c>
      <c r="J35" s="36" t="s">
        <v>221</v>
      </c>
    </row>
    <row r="36" spans="3:10" s="19" customFormat="1" ht="37.5" customHeight="1">
      <c r="C36" s="36" t="s">
        <v>202</v>
      </c>
      <c r="D36" s="36" t="s">
        <v>218</v>
      </c>
      <c r="E36" s="36" t="s">
        <v>219</v>
      </c>
      <c r="F36" s="37" t="s">
        <v>257</v>
      </c>
      <c r="G36" s="38">
        <v>0</v>
      </c>
      <c r="H36" s="38">
        <v>2</v>
      </c>
      <c r="I36" s="38">
        <v>2</v>
      </c>
      <c r="J36" s="36" t="s">
        <v>221</v>
      </c>
    </row>
    <row r="37" spans="3:10" s="19" customFormat="1" ht="39" customHeight="1">
      <c r="C37" s="36" t="s">
        <v>202</v>
      </c>
      <c r="D37" s="36" t="s">
        <v>232</v>
      </c>
      <c r="E37" s="36" t="s">
        <v>246</v>
      </c>
      <c r="F37" s="37" t="s">
        <v>258</v>
      </c>
      <c r="G37" s="38" t="s">
        <v>242</v>
      </c>
      <c r="H37" s="38" t="s">
        <v>242</v>
      </c>
      <c r="I37" s="38" t="s">
        <v>259</v>
      </c>
      <c r="J37" s="36" t="s">
        <v>221</v>
      </c>
    </row>
    <row r="38" spans="3:10" s="19" customFormat="1" ht="39" customHeight="1">
      <c r="C38" s="36" t="s">
        <v>204</v>
      </c>
      <c r="D38" s="27" t="s">
        <v>218</v>
      </c>
      <c r="E38" s="41" t="s">
        <v>219</v>
      </c>
      <c r="F38" s="37" t="s">
        <v>227</v>
      </c>
      <c r="G38" s="30" t="s">
        <v>260</v>
      </c>
      <c r="H38" s="30" t="s">
        <v>261</v>
      </c>
      <c r="I38" s="30" t="s">
        <v>261</v>
      </c>
      <c r="J38" s="37" t="s">
        <v>229</v>
      </c>
    </row>
    <row r="39" spans="3:10" s="19" customFormat="1" ht="39" customHeight="1">
      <c r="C39" s="36" t="s">
        <v>204</v>
      </c>
      <c r="D39" s="27" t="s">
        <v>218</v>
      </c>
      <c r="E39" s="41" t="s">
        <v>219</v>
      </c>
      <c r="F39" s="37" t="s">
        <v>230</v>
      </c>
      <c r="G39" s="30">
        <v>1</v>
      </c>
      <c r="H39" s="30">
        <v>2</v>
      </c>
      <c r="I39" s="30">
        <v>1</v>
      </c>
      <c r="J39" s="37" t="s">
        <v>229</v>
      </c>
    </row>
    <row r="40" spans="3:10" s="19" customFormat="1" ht="39" customHeight="1">
      <c r="C40" s="36" t="s">
        <v>204</v>
      </c>
      <c r="D40" s="27" t="s">
        <v>232</v>
      </c>
      <c r="E40" s="41" t="s">
        <v>233</v>
      </c>
      <c r="F40" s="43" t="s">
        <v>234</v>
      </c>
      <c r="G40" s="44" t="s">
        <v>235</v>
      </c>
      <c r="H40" s="44" t="s">
        <v>235</v>
      </c>
      <c r="I40" s="44" t="s">
        <v>235</v>
      </c>
      <c r="J40" s="43" t="s">
        <v>229</v>
      </c>
    </row>
    <row r="41" spans="3:10" s="19" customFormat="1" ht="39" customHeight="1">
      <c r="C41" s="36" t="s">
        <v>204</v>
      </c>
      <c r="D41" s="27" t="s">
        <v>232</v>
      </c>
      <c r="E41" s="41" t="s">
        <v>236</v>
      </c>
      <c r="F41" s="43" t="s">
        <v>237</v>
      </c>
      <c r="G41" s="45">
        <v>0.75</v>
      </c>
      <c r="H41" s="45">
        <v>0.75</v>
      </c>
      <c r="I41" s="45">
        <v>0.8</v>
      </c>
      <c r="J41" s="43" t="s">
        <v>229</v>
      </c>
    </row>
    <row r="42" spans="3:10" s="19" customFormat="1" ht="52.5" customHeight="1">
      <c r="C42" s="36" t="s">
        <v>262</v>
      </c>
      <c r="D42" s="36" t="s">
        <v>218</v>
      </c>
      <c r="E42" s="36" t="s">
        <v>219</v>
      </c>
      <c r="F42" s="37" t="s">
        <v>263</v>
      </c>
      <c r="G42" s="38">
        <v>1400</v>
      </c>
      <c r="H42" s="38" t="s">
        <v>264</v>
      </c>
      <c r="I42" s="38">
        <v>1400</v>
      </c>
      <c r="J42" s="36" t="s">
        <v>265</v>
      </c>
    </row>
    <row r="43" spans="3:10" s="19" customFormat="1" ht="45" customHeight="1">
      <c r="C43" s="36" t="s">
        <v>262</v>
      </c>
      <c r="D43" s="36" t="s">
        <v>218</v>
      </c>
      <c r="E43" s="36" t="s">
        <v>219</v>
      </c>
      <c r="F43" s="37" t="s">
        <v>266</v>
      </c>
      <c r="G43" s="38">
        <v>259</v>
      </c>
      <c r="H43" s="38" t="s">
        <v>264</v>
      </c>
      <c r="I43" s="38">
        <v>260</v>
      </c>
      <c r="J43" s="36" t="s">
        <v>221</v>
      </c>
    </row>
    <row r="44" spans="3:10" s="19" customFormat="1" ht="48" customHeight="1">
      <c r="C44" s="36" t="s">
        <v>262</v>
      </c>
      <c r="D44" s="36" t="s">
        <v>218</v>
      </c>
      <c r="E44" s="36" t="s">
        <v>244</v>
      </c>
      <c r="F44" s="37" t="s">
        <v>267</v>
      </c>
      <c r="G44" s="25">
        <v>0.18</v>
      </c>
      <c r="H44" s="38" t="s">
        <v>264</v>
      </c>
      <c r="I44" s="25">
        <v>0.18</v>
      </c>
      <c r="J44" s="36" t="s">
        <v>265</v>
      </c>
    </row>
    <row r="45" spans="3:10" s="19" customFormat="1" ht="54" customHeight="1">
      <c r="C45" s="36" t="s">
        <v>262</v>
      </c>
      <c r="D45" s="36" t="s">
        <v>218</v>
      </c>
      <c r="E45" s="36" t="s">
        <v>268</v>
      </c>
      <c r="F45" s="37" t="s">
        <v>269</v>
      </c>
      <c r="G45" s="38" t="s">
        <v>270</v>
      </c>
      <c r="H45" s="38" t="s">
        <v>264</v>
      </c>
      <c r="I45" s="38" t="s">
        <v>270</v>
      </c>
      <c r="J45" s="36" t="s">
        <v>265</v>
      </c>
    </row>
    <row r="46" spans="3:10" s="19" customFormat="1" ht="42" customHeight="1">
      <c r="C46" s="36" t="s">
        <v>262</v>
      </c>
      <c r="D46" s="36" t="s">
        <v>232</v>
      </c>
      <c r="E46" s="36" t="s">
        <v>246</v>
      </c>
      <c r="F46" s="37" t="s">
        <v>271</v>
      </c>
      <c r="G46" s="38" t="s">
        <v>272</v>
      </c>
      <c r="H46" s="38" t="s">
        <v>264</v>
      </c>
      <c r="I46" s="38" t="s">
        <v>273</v>
      </c>
      <c r="J46" s="36" t="s">
        <v>265</v>
      </c>
    </row>
    <row r="47" spans="3:10" s="19" customFormat="1" ht="46.5" customHeight="1">
      <c r="C47" s="36" t="s">
        <v>262</v>
      </c>
      <c r="D47" s="36" t="s">
        <v>232</v>
      </c>
      <c r="E47" s="36" t="s">
        <v>246</v>
      </c>
      <c r="F47" s="37" t="s">
        <v>241</v>
      </c>
      <c r="G47" s="38" t="s">
        <v>242</v>
      </c>
      <c r="H47" s="38" t="s">
        <v>264</v>
      </c>
      <c r="I47" s="38" t="s">
        <v>259</v>
      </c>
      <c r="J47" s="36" t="s">
        <v>221</v>
      </c>
    </row>
    <row r="48" spans="3:10" s="19" customFormat="1" ht="42.75" customHeight="1">
      <c r="C48" s="36" t="s">
        <v>262</v>
      </c>
      <c r="D48" s="36" t="s">
        <v>232</v>
      </c>
      <c r="E48" s="37" t="s">
        <v>274</v>
      </c>
      <c r="F48" s="37" t="s">
        <v>275</v>
      </c>
      <c r="G48" s="38" t="s">
        <v>276</v>
      </c>
      <c r="H48" s="38" t="s">
        <v>264</v>
      </c>
      <c r="I48" s="38" t="s">
        <v>277</v>
      </c>
      <c r="J48" s="36" t="s">
        <v>221</v>
      </c>
    </row>
    <row r="49" spans="3:10" s="19" customFormat="1" ht="45" customHeight="1">
      <c r="C49" s="36" t="s">
        <v>278</v>
      </c>
      <c r="D49" s="36" t="s">
        <v>218</v>
      </c>
      <c r="E49" s="36" t="s">
        <v>219</v>
      </c>
      <c r="F49" s="37" t="s">
        <v>279</v>
      </c>
      <c r="G49" s="38">
        <v>1000</v>
      </c>
      <c r="H49" s="38">
        <v>1000</v>
      </c>
      <c r="I49" s="38">
        <v>1000</v>
      </c>
      <c r="J49" s="36" t="s">
        <v>265</v>
      </c>
    </row>
    <row r="50" spans="3:10" s="19" customFormat="1" ht="43.5" customHeight="1">
      <c r="C50" s="36" t="s">
        <v>278</v>
      </c>
      <c r="D50" s="36" t="s">
        <v>218</v>
      </c>
      <c r="E50" s="36" t="s">
        <v>219</v>
      </c>
      <c r="F50" s="37" t="s">
        <v>243</v>
      </c>
      <c r="G50" s="38">
        <v>200</v>
      </c>
      <c r="H50" s="38">
        <v>214</v>
      </c>
      <c r="I50" s="38">
        <v>236</v>
      </c>
      <c r="J50" s="36" t="s">
        <v>221</v>
      </c>
    </row>
    <row r="51" spans="3:10" s="19" customFormat="1" ht="46.5" customHeight="1">
      <c r="C51" s="36" t="s">
        <v>278</v>
      </c>
      <c r="D51" s="36" t="s">
        <v>218</v>
      </c>
      <c r="E51" s="36" t="s">
        <v>244</v>
      </c>
      <c r="F51" s="37" t="s">
        <v>245</v>
      </c>
      <c r="G51" s="38">
        <v>0.2</v>
      </c>
      <c r="H51" s="38">
        <v>0.21</v>
      </c>
      <c r="I51" s="38">
        <v>0.23</v>
      </c>
      <c r="J51" s="36" t="s">
        <v>221</v>
      </c>
    </row>
    <row r="52" spans="3:10" s="19" customFormat="1" ht="43.5" customHeight="1">
      <c r="C52" s="36" t="s">
        <v>278</v>
      </c>
      <c r="D52" s="36" t="s">
        <v>218</v>
      </c>
      <c r="E52" s="36" t="s">
        <v>268</v>
      </c>
      <c r="F52" s="37" t="s">
        <v>280</v>
      </c>
      <c r="G52" s="38" t="s">
        <v>281</v>
      </c>
      <c r="H52" s="38" t="s">
        <v>282</v>
      </c>
      <c r="I52" s="38" t="s">
        <v>282</v>
      </c>
      <c r="J52" s="36" t="s">
        <v>221</v>
      </c>
    </row>
    <row r="53" spans="3:10" s="19" customFormat="1" ht="42" customHeight="1">
      <c r="C53" s="36" t="s">
        <v>278</v>
      </c>
      <c r="D53" s="36" t="s">
        <v>218</v>
      </c>
      <c r="E53" s="36" t="s">
        <v>223</v>
      </c>
      <c r="F53" s="37" t="s">
        <v>283</v>
      </c>
      <c r="G53" s="38">
        <v>1</v>
      </c>
      <c r="H53" s="38">
        <v>1</v>
      </c>
      <c r="I53" s="38" t="s">
        <v>256</v>
      </c>
      <c r="J53" s="36" t="s">
        <v>221</v>
      </c>
    </row>
    <row r="54" spans="3:10" s="19" customFormat="1" ht="48" customHeight="1">
      <c r="C54" s="36" t="s">
        <v>278</v>
      </c>
      <c r="D54" s="36" t="s">
        <v>232</v>
      </c>
      <c r="E54" s="36" t="s">
        <v>246</v>
      </c>
      <c r="F54" s="37" t="s">
        <v>248</v>
      </c>
      <c r="G54" s="38" t="s">
        <v>284</v>
      </c>
      <c r="H54" s="38" t="s">
        <v>284</v>
      </c>
      <c r="I54" s="38" t="s">
        <v>284</v>
      </c>
      <c r="J54" s="36" t="s">
        <v>265</v>
      </c>
    </row>
    <row r="55" spans="3:10" s="19" customFormat="1" ht="42.75" customHeight="1">
      <c r="C55" s="36" t="s">
        <v>278</v>
      </c>
      <c r="D55" s="36" t="s">
        <v>232</v>
      </c>
      <c r="E55" s="36" t="s">
        <v>246</v>
      </c>
      <c r="F55" s="37" t="s">
        <v>247</v>
      </c>
      <c r="G55" s="25">
        <v>0.6</v>
      </c>
      <c r="H55" s="25">
        <v>0.65</v>
      </c>
      <c r="I55" s="25">
        <v>0.6</v>
      </c>
      <c r="J55" s="36" t="s">
        <v>265</v>
      </c>
    </row>
  </sheetData>
  <sheetProtection/>
  <mergeCells count="63">
    <mergeCell ref="C3:J3"/>
    <mergeCell ref="C4:D4"/>
    <mergeCell ref="E4:J4"/>
    <mergeCell ref="C1:J1"/>
    <mergeCell ref="A2:J2"/>
    <mergeCell ref="C5:D5"/>
    <mergeCell ref="E5:J5"/>
    <mergeCell ref="C6:D6"/>
    <mergeCell ref="E6:J6"/>
    <mergeCell ref="C7:D7"/>
    <mergeCell ref="E7:J7"/>
    <mergeCell ref="C8:D8"/>
    <mergeCell ref="E8:J8"/>
    <mergeCell ref="C9:D9"/>
    <mergeCell ref="E9:J9"/>
    <mergeCell ref="C10:D10"/>
    <mergeCell ref="E10:J10"/>
    <mergeCell ref="C11:D11"/>
    <mergeCell ref="E11:J11"/>
    <mergeCell ref="C12:D12"/>
    <mergeCell ref="E12:J12"/>
    <mergeCell ref="C13:J13"/>
    <mergeCell ref="F14:G14"/>
    <mergeCell ref="I14:J14"/>
    <mergeCell ref="F15:G15"/>
    <mergeCell ref="I15:J15"/>
    <mergeCell ref="F16:G16"/>
    <mergeCell ref="I16:J16"/>
    <mergeCell ref="F17:G17"/>
    <mergeCell ref="I17:J17"/>
    <mergeCell ref="F18:G18"/>
    <mergeCell ref="I18:J18"/>
    <mergeCell ref="F19:G19"/>
    <mergeCell ref="I19:J19"/>
    <mergeCell ref="F20:G20"/>
    <mergeCell ref="I20:J20"/>
    <mergeCell ref="F21:G21"/>
    <mergeCell ref="I21:J21"/>
    <mergeCell ref="F22:G22"/>
    <mergeCell ref="I22:J22"/>
    <mergeCell ref="F23:G23"/>
    <mergeCell ref="I23:J23"/>
    <mergeCell ref="F24:G24"/>
    <mergeCell ref="I24:J24"/>
    <mergeCell ref="F25:G25"/>
    <mergeCell ref="I25:J25"/>
    <mergeCell ref="F26:G26"/>
    <mergeCell ref="I26:J26"/>
    <mergeCell ref="F27:G27"/>
    <mergeCell ref="I27:J27"/>
    <mergeCell ref="F28:G28"/>
    <mergeCell ref="I28:J28"/>
    <mergeCell ref="F29:G29"/>
    <mergeCell ref="I29:J29"/>
    <mergeCell ref="F30:G30"/>
    <mergeCell ref="I30:J30"/>
    <mergeCell ref="C31:J31"/>
    <mergeCell ref="C32:C33"/>
    <mergeCell ref="D32:D33"/>
    <mergeCell ref="E32:E33"/>
    <mergeCell ref="F32:F33"/>
    <mergeCell ref="G32:I32"/>
    <mergeCell ref="J32:J3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0">
      <selection activeCell="A14" sqref="A14"/>
    </sheetView>
  </sheetViews>
  <sheetFormatPr defaultColWidth="9.00390625" defaultRowHeight="15"/>
  <cols>
    <col min="1" max="1" width="69.28125" style="0" customWidth="1"/>
    <col min="2" max="2" width="42.140625" style="0" customWidth="1"/>
  </cols>
  <sheetData>
    <row r="1" spans="1:2" ht="33.75" customHeight="1">
      <c r="A1" s="47" t="s">
        <v>63</v>
      </c>
      <c r="B1" s="47"/>
    </row>
    <row r="2" spans="1:2" ht="21" customHeight="1">
      <c r="A2" t="s">
        <v>21</v>
      </c>
      <c r="B2" s="1" t="s">
        <v>1</v>
      </c>
    </row>
    <row r="3" spans="1:2" ht="24" customHeight="1">
      <c r="A3" s="2" t="s">
        <v>4</v>
      </c>
      <c r="B3" s="2" t="s">
        <v>5</v>
      </c>
    </row>
    <row r="4" spans="1:2" ht="24" customHeight="1">
      <c r="A4" s="3" t="s">
        <v>6</v>
      </c>
      <c r="B4" s="6">
        <f>B5</f>
        <v>4550.21</v>
      </c>
    </row>
    <row r="5" spans="1:2" ht="24" customHeight="1">
      <c r="A5" s="3" t="s">
        <v>7</v>
      </c>
      <c r="B5" s="6">
        <v>4550.21</v>
      </c>
    </row>
    <row r="6" spans="1:2" ht="24" customHeight="1">
      <c r="A6" s="3" t="s">
        <v>8</v>
      </c>
      <c r="B6" s="6"/>
    </row>
    <row r="7" spans="1:2" ht="24" customHeight="1">
      <c r="A7" s="3" t="s">
        <v>9</v>
      </c>
      <c r="B7" s="6">
        <v>13</v>
      </c>
    </row>
    <row r="8" spans="1:2" ht="24" customHeight="1">
      <c r="A8" s="3" t="s">
        <v>10</v>
      </c>
      <c r="B8" s="6"/>
    </row>
    <row r="9" spans="1:2" ht="24" customHeight="1">
      <c r="A9" s="3" t="s">
        <v>11</v>
      </c>
      <c r="B9" s="6"/>
    </row>
    <row r="10" spans="1:2" ht="24" customHeight="1">
      <c r="A10" s="3" t="s">
        <v>12</v>
      </c>
      <c r="B10" s="6"/>
    </row>
    <row r="11" spans="1:2" ht="24" customHeight="1">
      <c r="A11" s="3" t="s">
        <v>13</v>
      </c>
      <c r="B11" s="6"/>
    </row>
    <row r="12" spans="1:2" ht="24" customHeight="1">
      <c r="A12" s="3"/>
      <c r="B12" s="6"/>
    </row>
    <row r="13" spans="1:2" ht="24" customHeight="1">
      <c r="A13" s="3" t="s">
        <v>14</v>
      </c>
      <c r="B13" s="6">
        <f>SUM(B5:B12)</f>
        <v>4563.21</v>
      </c>
    </row>
    <row r="14" spans="1:2" ht="24" customHeight="1">
      <c r="A14" s="3" t="s">
        <v>16</v>
      </c>
      <c r="B14" s="6">
        <v>24</v>
      </c>
    </row>
    <row r="15" spans="1:2" ht="24" customHeight="1">
      <c r="A15" s="3" t="s">
        <v>18</v>
      </c>
      <c r="B15" s="6"/>
    </row>
    <row r="16" spans="1:2" ht="24" customHeight="1">
      <c r="A16" s="3"/>
      <c r="B16" s="6"/>
    </row>
    <row r="17" spans="1:2" ht="24" customHeight="1">
      <c r="A17" s="3" t="s">
        <v>19</v>
      </c>
      <c r="B17" s="6">
        <f>SUM(B13:B16)</f>
        <v>4587.21</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1"/>
  <sheetViews>
    <sheetView zoomScalePageLayoutView="0" workbookViewId="0" topLeftCell="A1">
      <selection activeCell="D14" sqref="D14"/>
    </sheetView>
  </sheetViews>
  <sheetFormatPr defaultColWidth="9.00390625" defaultRowHeight="15"/>
  <cols>
    <col min="1" max="1" width="9.57421875" style="0" customWidth="1"/>
    <col min="2" max="2" width="31.00390625" style="0" customWidth="1"/>
    <col min="3" max="9" width="14.421875" style="0" customWidth="1"/>
  </cols>
  <sheetData>
    <row r="1" spans="1:8" ht="25.5">
      <c r="A1" s="47" t="s">
        <v>76</v>
      </c>
      <c r="B1" s="47"/>
      <c r="C1" s="47"/>
      <c r="D1" s="47"/>
      <c r="E1" s="47"/>
      <c r="F1" s="47"/>
      <c r="G1" s="47"/>
      <c r="H1" s="47"/>
    </row>
    <row r="2" spans="1:8" ht="21.75" customHeight="1">
      <c r="A2" t="s">
        <v>22</v>
      </c>
      <c r="H2" s="1" t="s">
        <v>1</v>
      </c>
    </row>
    <row r="3" spans="1:8" ht="24.75" customHeight="1">
      <c r="A3" s="48" t="s">
        <v>23</v>
      </c>
      <c r="B3" s="49"/>
      <c r="C3" s="51" t="s">
        <v>24</v>
      </c>
      <c r="D3" s="48" t="s">
        <v>61</v>
      </c>
      <c r="E3" s="50"/>
      <c r="F3" s="50"/>
      <c r="G3" s="50"/>
      <c r="H3" s="49"/>
    </row>
    <row r="4" spans="1:8" ht="36" customHeight="1">
      <c r="A4" s="2" t="s">
        <v>26</v>
      </c>
      <c r="B4" s="2" t="s">
        <v>27</v>
      </c>
      <c r="C4" s="52"/>
      <c r="D4" s="5" t="s">
        <v>28</v>
      </c>
      <c r="E4" s="5" t="s">
        <v>29</v>
      </c>
      <c r="F4" s="5" t="s">
        <v>30</v>
      </c>
      <c r="G4" s="5" t="s">
        <v>31</v>
      </c>
      <c r="H4" s="5" t="s">
        <v>32</v>
      </c>
    </row>
    <row r="5" spans="1:8" ht="40.5" customHeight="1">
      <c r="A5" s="3"/>
      <c r="B5" s="2" t="s">
        <v>62</v>
      </c>
      <c r="C5" s="6">
        <f>C6+C7+C8+C9+C10+C11</f>
        <v>4587.21</v>
      </c>
      <c r="D5" s="6">
        <f>D6+D7+D8+D9+D10+D11</f>
        <v>2165.41</v>
      </c>
      <c r="E5" s="6">
        <f>E6+E7+E8+E9+E10+E11</f>
        <v>2421.8</v>
      </c>
      <c r="F5" s="3"/>
      <c r="G5" s="3"/>
      <c r="H5" s="3"/>
    </row>
    <row r="6" spans="1:8" ht="40.5" customHeight="1">
      <c r="A6" s="8" t="s">
        <v>64</v>
      </c>
      <c r="B6" s="9" t="s">
        <v>65</v>
      </c>
      <c r="C6" s="3">
        <v>1989.88</v>
      </c>
      <c r="D6" s="3">
        <v>1989.88</v>
      </c>
      <c r="E6" s="3"/>
      <c r="F6" s="3"/>
      <c r="G6" s="3"/>
      <c r="H6" s="3"/>
    </row>
    <row r="7" spans="1:8" ht="40.5" customHeight="1">
      <c r="A7" s="8" t="s">
        <v>66</v>
      </c>
      <c r="B7" s="9" t="s">
        <v>67</v>
      </c>
      <c r="C7" s="6">
        <f>E7</f>
        <v>2421.8</v>
      </c>
      <c r="D7" s="3"/>
      <c r="E7" s="6">
        <v>2421.8</v>
      </c>
      <c r="F7" s="3"/>
      <c r="G7" s="3"/>
      <c r="H7" s="3"/>
    </row>
    <row r="8" spans="1:8" ht="40.5" customHeight="1">
      <c r="A8" s="8" t="s">
        <v>68</v>
      </c>
      <c r="B8" s="9" t="s">
        <v>69</v>
      </c>
      <c r="C8" s="3">
        <f>D8</f>
        <v>124.29</v>
      </c>
      <c r="D8" s="3">
        <v>124.29</v>
      </c>
      <c r="E8" s="3"/>
      <c r="F8" s="3"/>
      <c r="G8" s="3"/>
      <c r="H8" s="3"/>
    </row>
    <row r="9" spans="1:8" ht="40.5" customHeight="1">
      <c r="A9" s="8" t="s">
        <v>70</v>
      </c>
      <c r="B9" s="9" t="s">
        <v>71</v>
      </c>
      <c r="C9" s="6">
        <v>2.2</v>
      </c>
      <c r="D9" s="6">
        <v>2.2</v>
      </c>
      <c r="E9" s="3"/>
      <c r="F9" s="3"/>
      <c r="G9" s="3"/>
      <c r="H9" s="3"/>
    </row>
    <row r="10" spans="1:8" ht="40.5" customHeight="1">
      <c r="A10" s="8" t="s">
        <v>72</v>
      </c>
      <c r="B10" s="9" t="s">
        <v>73</v>
      </c>
      <c r="C10" s="6">
        <f>D10</f>
        <v>42</v>
      </c>
      <c r="D10" s="6">
        <v>42</v>
      </c>
      <c r="E10" s="3"/>
      <c r="F10" s="3"/>
      <c r="G10" s="3"/>
      <c r="H10" s="3"/>
    </row>
    <row r="11" spans="1:8" ht="40.5" customHeight="1">
      <c r="A11" s="8" t="s">
        <v>74</v>
      </c>
      <c r="B11" s="10" t="s">
        <v>75</v>
      </c>
      <c r="C11" s="6">
        <f>D11</f>
        <v>7.04</v>
      </c>
      <c r="D11" s="6">
        <v>7.04</v>
      </c>
      <c r="E11" s="3"/>
      <c r="F11" s="3"/>
      <c r="G11" s="3"/>
      <c r="H11" s="3"/>
    </row>
  </sheetData>
  <sheetProtection/>
  <mergeCells count="4">
    <mergeCell ref="A1:H1"/>
    <mergeCell ref="A3:B3"/>
    <mergeCell ref="D3:H3"/>
    <mergeCell ref="C3:C4"/>
  </mergeCells>
  <printOptions horizontalCentered="1"/>
  <pageMargins left="0.71" right="0.71" top="0.75" bottom="0.75"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D15"/>
  <sheetViews>
    <sheetView zoomScalePageLayoutView="0" workbookViewId="0" topLeftCell="A4">
      <selection activeCell="F11" sqref="F11"/>
    </sheetView>
  </sheetViews>
  <sheetFormatPr defaultColWidth="9.00390625" defaultRowHeight="15"/>
  <cols>
    <col min="1" max="1" width="36.8515625" style="0" customWidth="1"/>
    <col min="2" max="2" width="16.8515625" style="0" customWidth="1"/>
    <col min="3" max="3" width="36.8515625" style="0" customWidth="1"/>
    <col min="4" max="4" width="17.28125" style="0" customWidth="1"/>
  </cols>
  <sheetData>
    <row r="1" spans="1:4" ht="33.75" customHeight="1">
      <c r="A1" s="47" t="s">
        <v>77</v>
      </c>
      <c r="B1" s="47"/>
      <c r="C1" s="47"/>
      <c r="D1" s="47"/>
    </row>
    <row r="2" spans="1:4" ht="21" customHeight="1">
      <c r="A2" t="s">
        <v>35</v>
      </c>
      <c r="D2" s="1" t="s">
        <v>1</v>
      </c>
    </row>
    <row r="3" spans="1:4" ht="24" customHeight="1">
      <c r="A3" s="48" t="s">
        <v>2</v>
      </c>
      <c r="B3" s="49"/>
      <c r="C3" s="48" t="s">
        <v>3</v>
      </c>
      <c r="D3" s="49"/>
    </row>
    <row r="4" spans="1:4" ht="24" customHeight="1">
      <c r="A4" s="2" t="s">
        <v>4</v>
      </c>
      <c r="B4" s="2" t="s">
        <v>5</v>
      </c>
      <c r="C4" s="2" t="s">
        <v>4</v>
      </c>
      <c r="D4" s="2" t="s">
        <v>5</v>
      </c>
    </row>
    <row r="5" spans="1:4" ht="24" customHeight="1">
      <c r="A5" s="3" t="s">
        <v>6</v>
      </c>
      <c r="B5" s="3">
        <f>B6</f>
        <v>4550.21</v>
      </c>
      <c r="C5" s="3" t="s">
        <v>78</v>
      </c>
      <c r="D5" s="6">
        <v>908.59</v>
      </c>
    </row>
    <row r="6" spans="1:4" ht="24" customHeight="1">
      <c r="A6" s="3" t="s">
        <v>7</v>
      </c>
      <c r="B6" s="3">
        <v>4550.21</v>
      </c>
      <c r="C6" s="3" t="s">
        <v>79</v>
      </c>
      <c r="D6" s="6">
        <v>1946.39</v>
      </c>
    </row>
    <row r="7" spans="1:4" ht="24" customHeight="1">
      <c r="A7" s="3" t="s">
        <v>8</v>
      </c>
      <c r="B7" s="3"/>
      <c r="C7" s="3" t="s">
        <v>80</v>
      </c>
      <c r="D7" s="6">
        <v>91.6</v>
      </c>
    </row>
    <row r="8" spans="1:4" ht="24" customHeight="1">
      <c r="A8" s="3"/>
      <c r="B8" s="6"/>
      <c r="C8" s="3" t="s">
        <v>81</v>
      </c>
      <c r="D8" s="6">
        <v>1083.44</v>
      </c>
    </row>
    <row r="9" spans="1:4" ht="24" customHeight="1">
      <c r="A9" s="3"/>
      <c r="B9" s="6"/>
      <c r="C9" s="3" t="s">
        <v>82</v>
      </c>
      <c r="D9" s="6">
        <v>9.5</v>
      </c>
    </row>
    <row r="10" spans="1:4" ht="24" customHeight="1">
      <c r="A10" s="3"/>
      <c r="B10" s="6"/>
      <c r="C10" s="3" t="s">
        <v>84</v>
      </c>
      <c r="D10" s="6">
        <v>392.69</v>
      </c>
    </row>
    <row r="11" spans="1:4" ht="24" customHeight="1">
      <c r="A11" s="3"/>
      <c r="B11" s="6"/>
      <c r="C11" s="3" t="s">
        <v>85</v>
      </c>
      <c r="D11" s="6">
        <v>118</v>
      </c>
    </row>
    <row r="12" spans="1:4" ht="24" customHeight="1">
      <c r="A12" s="3" t="s">
        <v>14</v>
      </c>
      <c r="B12" s="3">
        <f>SUM(B6:B8)</f>
        <v>4550.21</v>
      </c>
      <c r="C12" s="3" t="s">
        <v>15</v>
      </c>
      <c r="D12" s="6">
        <f>SUM(D5:D11)</f>
        <v>4550.21</v>
      </c>
    </row>
    <row r="13" spans="1:4" ht="24" customHeight="1">
      <c r="A13" s="3" t="s">
        <v>16</v>
      </c>
      <c r="B13" s="3"/>
      <c r="C13" s="3" t="s">
        <v>17</v>
      </c>
      <c r="D13" s="3"/>
    </row>
    <row r="14" spans="1:4" ht="24" customHeight="1">
      <c r="A14" s="3"/>
      <c r="B14" s="3"/>
      <c r="C14" s="3"/>
      <c r="D14" s="3"/>
    </row>
    <row r="15" spans="1:4" ht="24" customHeight="1">
      <c r="A15" s="3" t="s">
        <v>19</v>
      </c>
      <c r="B15" s="3">
        <f>SUM(B12:B14)</f>
        <v>4550.21</v>
      </c>
      <c r="C15" s="3" t="s">
        <v>20</v>
      </c>
      <c r="D15" s="3">
        <f>SUM(D12:D14)</f>
        <v>4550.21</v>
      </c>
    </row>
  </sheetData>
  <sheetProtection/>
  <mergeCells count="3">
    <mergeCell ref="A1:D1"/>
    <mergeCell ref="A3:B3"/>
    <mergeCell ref="C3:D3"/>
  </mergeCells>
  <printOptions horizontalCentered="1"/>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7"/>
  <sheetViews>
    <sheetView zoomScalePageLayoutView="0" workbookViewId="0" topLeftCell="A13">
      <selection activeCell="C7" sqref="C7"/>
    </sheetView>
  </sheetViews>
  <sheetFormatPr defaultColWidth="9.00390625" defaultRowHeight="15"/>
  <cols>
    <col min="1" max="1" width="15.421875" style="0" customWidth="1"/>
    <col min="2" max="2" width="38.421875" style="0" customWidth="1"/>
    <col min="3" max="3" width="22.8515625" style="0" customWidth="1"/>
    <col min="4" max="4" width="22.421875" style="0" customWidth="1"/>
    <col min="5" max="5" width="22.7109375" style="0" customWidth="1"/>
    <col min="6" max="6" width="14.421875" style="0" customWidth="1"/>
  </cols>
  <sheetData>
    <row r="1" spans="1:5" ht="25.5">
      <c r="A1" s="47" t="s">
        <v>86</v>
      </c>
      <c r="B1" s="47"/>
      <c r="C1" s="47"/>
      <c r="D1" s="47"/>
      <c r="E1" s="47"/>
    </row>
    <row r="2" spans="1:5" ht="21.75" customHeight="1">
      <c r="A2" t="s">
        <v>36</v>
      </c>
      <c r="E2" s="1" t="s">
        <v>1</v>
      </c>
    </row>
    <row r="3" spans="1:5" ht="24.75" customHeight="1">
      <c r="A3" s="48" t="s">
        <v>23</v>
      </c>
      <c r="B3" s="49"/>
      <c r="C3" s="51" t="s">
        <v>5</v>
      </c>
      <c r="D3" s="48" t="s">
        <v>87</v>
      </c>
      <c r="E3" s="49"/>
    </row>
    <row r="4" spans="1:5" ht="24.75" customHeight="1">
      <c r="A4" s="2" t="s">
        <v>26</v>
      </c>
      <c r="B4" s="2" t="s">
        <v>27</v>
      </c>
      <c r="C4" s="52"/>
      <c r="D4" s="2" t="s">
        <v>28</v>
      </c>
      <c r="E4" s="2" t="s">
        <v>29</v>
      </c>
    </row>
    <row r="5" spans="1:5" ht="40.5" customHeight="1">
      <c r="A5" s="3"/>
      <c r="B5" s="17" t="s">
        <v>288</v>
      </c>
      <c r="C5" s="14">
        <f>D5+E5</f>
        <v>4587.21</v>
      </c>
      <c r="D5" s="14">
        <f>D6+D10+D15</f>
        <v>2165.41</v>
      </c>
      <c r="E5" s="14">
        <f>E6+E10+E15</f>
        <v>2421.8</v>
      </c>
    </row>
    <row r="6" spans="1:5" ht="40.5" customHeight="1">
      <c r="A6" s="3" t="s">
        <v>88</v>
      </c>
      <c r="B6" s="12" t="s">
        <v>89</v>
      </c>
      <c r="C6" s="6">
        <f>D6+E6</f>
        <v>4411.68</v>
      </c>
      <c r="D6" s="3">
        <f>D7</f>
        <v>1989.88</v>
      </c>
      <c r="E6" s="6">
        <f>E7</f>
        <v>2421.8</v>
      </c>
    </row>
    <row r="7" spans="1:5" ht="40.5" customHeight="1">
      <c r="A7" s="11">
        <v>20606</v>
      </c>
      <c r="B7" s="12" t="s">
        <v>90</v>
      </c>
      <c r="C7" s="6">
        <f aca="true" t="shared" si="0" ref="C7:C17">D7+E7</f>
        <v>4411.68</v>
      </c>
      <c r="D7" s="3">
        <f>D8+D9</f>
        <v>1989.88</v>
      </c>
      <c r="E7" s="6">
        <f>E9</f>
        <v>2421.8</v>
      </c>
    </row>
    <row r="8" spans="1:5" ht="40.5" customHeight="1">
      <c r="A8" s="3" t="s">
        <v>91</v>
      </c>
      <c r="B8" s="3" t="s">
        <v>92</v>
      </c>
      <c r="C8" s="6">
        <f t="shared" si="0"/>
        <v>1989.88</v>
      </c>
      <c r="D8" s="3">
        <v>1989.88</v>
      </c>
      <c r="E8" s="3"/>
    </row>
    <row r="9" spans="1:5" ht="40.5" customHeight="1">
      <c r="A9" s="3" t="s">
        <v>93</v>
      </c>
      <c r="B9" s="3" t="s">
        <v>94</v>
      </c>
      <c r="C9" s="6">
        <f t="shared" si="0"/>
        <v>2421.8</v>
      </c>
      <c r="D9" s="3"/>
      <c r="E9" s="6">
        <v>2421.8</v>
      </c>
    </row>
    <row r="10" spans="1:5" ht="40.5" customHeight="1">
      <c r="A10" s="3" t="s">
        <v>95</v>
      </c>
      <c r="B10" s="12" t="s">
        <v>96</v>
      </c>
      <c r="C10" s="6">
        <f t="shared" si="0"/>
        <v>126.49000000000001</v>
      </c>
      <c r="D10" s="6">
        <f>D11</f>
        <v>126.49000000000001</v>
      </c>
      <c r="E10" s="3"/>
    </row>
    <row r="11" spans="1:5" ht="40.5" customHeight="1">
      <c r="A11" s="11">
        <v>20805</v>
      </c>
      <c r="B11" s="12" t="s">
        <v>97</v>
      </c>
      <c r="C11" s="6">
        <f t="shared" si="0"/>
        <v>126.49000000000001</v>
      </c>
      <c r="D11" s="6">
        <f>D12+D13</f>
        <v>126.49000000000001</v>
      </c>
      <c r="E11" s="3"/>
    </row>
    <row r="12" spans="1:5" ht="40.5" customHeight="1">
      <c r="A12" s="3" t="s">
        <v>98</v>
      </c>
      <c r="B12" s="3" t="s">
        <v>99</v>
      </c>
      <c r="C12" s="6">
        <f t="shared" si="0"/>
        <v>124.29</v>
      </c>
      <c r="D12" s="3">
        <v>124.29</v>
      </c>
      <c r="E12" s="3"/>
    </row>
    <row r="13" spans="1:5" ht="40.5" customHeight="1">
      <c r="A13" s="3" t="s">
        <v>100</v>
      </c>
      <c r="B13" s="3" t="s">
        <v>101</v>
      </c>
      <c r="C13" s="6">
        <f t="shared" si="0"/>
        <v>2.2</v>
      </c>
      <c r="D13" s="6">
        <v>2.2</v>
      </c>
      <c r="E13" s="3"/>
    </row>
    <row r="14" spans="1:5" ht="40.5" customHeight="1">
      <c r="A14" s="3" t="s">
        <v>102</v>
      </c>
      <c r="B14" s="12" t="s">
        <v>103</v>
      </c>
      <c r="C14" s="6">
        <f t="shared" si="0"/>
        <v>49.04</v>
      </c>
      <c r="D14" s="6">
        <f>D15</f>
        <v>49.04</v>
      </c>
      <c r="E14" s="3"/>
    </row>
    <row r="15" spans="1:5" ht="40.5" customHeight="1">
      <c r="A15" s="11">
        <v>21011</v>
      </c>
      <c r="B15" s="12" t="s">
        <v>104</v>
      </c>
      <c r="C15" s="6">
        <f t="shared" si="0"/>
        <v>49.04</v>
      </c>
      <c r="D15" s="6">
        <f>D16+D17</f>
        <v>49.04</v>
      </c>
      <c r="E15" s="3"/>
    </row>
    <row r="16" spans="1:5" ht="40.5" customHeight="1">
      <c r="A16" s="3" t="s">
        <v>105</v>
      </c>
      <c r="B16" s="3" t="s">
        <v>106</v>
      </c>
      <c r="C16" s="6">
        <f t="shared" si="0"/>
        <v>42</v>
      </c>
      <c r="D16" s="6">
        <v>42</v>
      </c>
      <c r="E16" s="3"/>
    </row>
    <row r="17" spans="1:5" ht="40.5" customHeight="1">
      <c r="A17" s="3" t="s">
        <v>107</v>
      </c>
      <c r="B17" s="3" t="s">
        <v>108</v>
      </c>
      <c r="C17" s="6">
        <f t="shared" si="0"/>
        <v>7.04</v>
      </c>
      <c r="D17" s="3">
        <v>7.04</v>
      </c>
      <c r="E17" s="3"/>
    </row>
  </sheetData>
  <sheetProtection/>
  <mergeCells count="4">
    <mergeCell ref="A1:E1"/>
    <mergeCell ref="A3:B3"/>
    <mergeCell ref="D3:E3"/>
    <mergeCell ref="C3:C4"/>
  </mergeCells>
  <printOptions horizontalCentered="1"/>
  <pageMargins left="0.71" right="0.71" top="0.75" bottom="0.75"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42"/>
  <sheetViews>
    <sheetView tabSelected="1" zoomScalePageLayoutView="0" workbookViewId="0" topLeftCell="A1">
      <selection activeCell="E18" sqref="E18"/>
    </sheetView>
  </sheetViews>
  <sheetFormatPr defaultColWidth="9.00390625" defaultRowHeight="15"/>
  <cols>
    <col min="1" max="1" width="17.421875" style="0" customWidth="1"/>
    <col min="2" max="2" width="47.421875" style="0" customWidth="1"/>
    <col min="3" max="3" width="21.00390625" style="0" customWidth="1"/>
    <col min="4" max="4" width="19.8515625" style="0" customWidth="1"/>
    <col min="5" max="5" width="23.140625" style="0" customWidth="1"/>
    <col min="6" max="6" width="14.421875" style="0" customWidth="1"/>
  </cols>
  <sheetData>
    <row r="1" spans="1:5" ht="25.5">
      <c r="A1" s="47" t="s">
        <v>109</v>
      </c>
      <c r="B1" s="47"/>
      <c r="C1" s="47"/>
      <c r="D1" s="47"/>
      <c r="E1" s="47"/>
    </row>
    <row r="2" spans="1:5" ht="21.75" customHeight="1">
      <c r="A2" t="s">
        <v>37</v>
      </c>
      <c r="E2" s="1" t="s">
        <v>1</v>
      </c>
    </row>
    <row r="3" spans="1:5" ht="24.75" customHeight="1">
      <c r="A3" s="48" t="s">
        <v>38</v>
      </c>
      <c r="B3" s="49"/>
      <c r="C3" s="51" t="s">
        <v>5</v>
      </c>
      <c r="D3" s="53" t="s">
        <v>110</v>
      </c>
      <c r="E3" s="49"/>
    </row>
    <row r="4" spans="1:5" ht="24.75" customHeight="1">
      <c r="A4" s="2" t="s">
        <v>26</v>
      </c>
      <c r="B4" s="2" t="s">
        <v>27</v>
      </c>
      <c r="C4" s="52"/>
      <c r="D4" s="2" t="s">
        <v>39</v>
      </c>
      <c r="E4" s="2" t="s">
        <v>40</v>
      </c>
    </row>
    <row r="5" spans="1:5" ht="40.5" customHeight="1">
      <c r="A5" s="3"/>
      <c r="B5" s="13" t="s">
        <v>182</v>
      </c>
      <c r="C5" s="14">
        <f>D5+E5</f>
        <v>2165.41</v>
      </c>
      <c r="D5" s="14">
        <f>D6+D36</f>
        <v>1945.49</v>
      </c>
      <c r="E5" s="14">
        <f>E17</f>
        <v>219.91999999999996</v>
      </c>
    </row>
    <row r="6" spans="1:5" ht="40.5" customHeight="1">
      <c r="A6" s="12" t="s">
        <v>111</v>
      </c>
      <c r="B6" s="12" t="s">
        <v>112</v>
      </c>
      <c r="C6" s="14">
        <f>D6+E6</f>
        <v>1552.8</v>
      </c>
      <c r="D6" s="15">
        <f>D7+D8+D9+D10+D11+D12+D13+D14+D15+D16</f>
        <v>1552.8</v>
      </c>
      <c r="E6" s="6"/>
    </row>
    <row r="7" spans="1:5" ht="40.5" customHeight="1">
      <c r="A7" s="3" t="s">
        <v>113</v>
      </c>
      <c r="B7" s="3" t="s">
        <v>114</v>
      </c>
      <c r="C7" s="6">
        <f aca="true" t="shared" si="0" ref="C7:C42">D7+E7</f>
        <v>333.34</v>
      </c>
      <c r="D7" s="6">
        <v>333.34</v>
      </c>
      <c r="E7" s="6"/>
    </row>
    <row r="8" spans="1:5" ht="40.5" customHeight="1">
      <c r="A8" s="3" t="s">
        <v>115</v>
      </c>
      <c r="B8" s="3" t="s">
        <v>116</v>
      </c>
      <c r="C8" s="6">
        <f t="shared" si="0"/>
        <v>232.39</v>
      </c>
      <c r="D8" s="6">
        <v>232.39</v>
      </c>
      <c r="E8" s="6"/>
    </row>
    <row r="9" spans="1:5" ht="40.5" customHeight="1">
      <c r="A9" s="3" t="s">
        <v>117</v>
      </c>
      <c r="B9" s="3" t="s">
        <v>118</v>
      </c>
      <c r="C9" s="6">
        <f t="shared" si="0"/>
        <v>289.34</v>
      </c>
      <c r="D9" s="6">
        <v>289.34</v>
      </c>
      <c r="E9" s="6"/>
    </row>
    <row r="10" spans="1:5" ht="40.5" customHeight="1">
      <c r="A10" s="3" t="s">
        <v>119</v>
      </c>
      <c r="B10" s="3" t="s">
        <v>120</v>
      </c>
      <c r="C10" s="6">
        <f t="shared" si="0"/>
        <v>346.97</v>
      </c>
      <c r="D10" s="6">
        <v>346.97</v>
      </c>
      <c r="E10" s="6"/>
    </row>
    <row r="11" spans="1:5" ht="40.5" customHeight="1">
      <c r="A11" s="3" t="s">
        <v>121</v>
      </c>
      <c r="B11" s="3" t="s">
        <v>122</v>
      </c>
      <c r="C11" s="6">
        <f t="shared" si="0"/>
        <v>124.29</v>
      </c>
      <c r="D11" s="6">
        <v>124.29</v>
      </c>
      <c r="E11" s="6"/>
    </row>
    <row r="12" spans="1:5" ht="40.5" customHeight="1">
      <c r="A12" s="3" t="s">
        <v>123</v>
      </c>
      <c r="B12" s="3" t="s">
        <v>124</v>
      </c>
      <c r="C12" s="6">
        <f t="shared" si="0"/>
        <v>2.2</v>
      </c>
      <c r="D12" s="6">
        <v>2.2</v>
      </c>
      <c r="E12" s="6"/>
    </row>
    <row r="13" spans="1:5" ht="40.5" customHeight="1">
      <c r="A13" s="3" t="s">
        <v>125</v>
      </c>
      <c r="B13" s="3" t="s">
        <v>126</v>
      </c>
      <c r="C13" s="6">
        <f t="shared" si="0"/>
        <v>4.61</v>
      </c>
      <c r="D13" s="6">
        <v>4.61</v>
      </c>
      <c r="E13" s="6"/>
    </row>
    <row r="14" spans="1:5" ht="40.5" customHeight="1">
      <c r="A14" s="3" t="s">
        <v>127</v>
      </c>
      <c r="B14" s="3" t="s">
        <v>128</v>
      </c>
      <c r="C14" s="6">
        <f t="shared" si="0"/>
        <v>145.3</v>
      </c>
      <c r="D14" s="6">
        <v>145.3</v>
      </c>
      <c r="E14" s="6"/>
    </row>
    <row r="15" spans="1:5" ht="40.5" customHeight="1">
      <c r="A15" s="3" t="s">
        <v>129</v>
      </c>
      <c r="B15" s="3" t="s">
        <v>130</v>
      </c>
      <c r="C15" s="6">
        <f t="shared" si="0"/>
        <v>51.48</v>
      </c>
      <c r="D15" s="6">
        <v>51.48</v>
      </c>
      <c r="E15" s="6"/>
    </row>
    <row r="16" spans="1:5" ht="40.5" customHeight="1">
      <c r="A16" s="3" t="s">
        <v>131</v>
      </c>
      <c r="B16" s="3" t="s">
        <v>132</v>
      </c>
      <c r="C16" s="6">
        <f t="shared" si="0"/>
        <v>22.88</v>
      </c>
      <c r="D16" s="6">
        <v>22.88</v>
      </c>
      <c r="E16" s="6"/>
    </row>
    <row r="17" spans="1:5" ht="40.5" customHeight="1">
      <c r="A17" s="12" t="s">
        <v>133</v>
      </c>
      <c r="B17" s="12" t="s">
        <v>58</v>
      </c>
      <c r="C17" s="14">
        <f t="shared" si="0"/>
        <v>219.91999999999996</v>
      </c>
      <c r="D17" s="6"/>
      <c r="E17" s="15">
        <f>E18+E19+E20+E21+E22+E23+E24+E25+E26+E27+E28+E29+E30+E31+E32+E33+E34+E35+E40</f>
        <v>219.91999999999996</v>
      </c>
    </row>
    <row r="18" spans="1:5" ht="40.5" customHeight="1">
      <c r="A18" s="3" t="s">
        <v>134</v>
      </c>
      <c r="B18" s="3" t="s">
        <v>135</v>
      </c>
      <c r="C18" s="6">
        <f t="shared" si="0"/>
        <v>14.53</v>
      </c>
      <c r="D18" s="6"/>
      <c r="E18" s="6">
        <v>14.53</v>
      </c>
    </row>
    <row r="19" spans="1:5" ht="40.5" customHeight="1">
      <c r="A19" s="3" t="s">
        <v>136</v>
      </c>
      <c r="B19" s="3" t="s">
        <v>137</v>
      </c>
      <c r="C19" s="6">
        <f t="shared" si="0"/>
        <v>1.15</v>
      </c>
      <c r="D19" s="6"/>
      <c r="E19" s="6">
        <v>1.15</v>
      </c>
    </row>
    <row r="20" spans="1:5" ht="40.5" customHeight="1">
      <c r="A20" s="3" t="s">
        <v>138</v>
      </c>
      <c r="B20" s="3" t="s">
        <v>183</v>
      </c>
      <c r="C20" s="6">
        <f t="shared" si="0"/>
        <v>2.2</v>
      </c>
      <c r="D20" s="6"/>
      <c r="E20" s="6">
        <v>2.2</v>
      </c>
    </row>
    <row r="21" spans="1:5" ht="40.5" customHeight="1">
      <c r="A21" s="3" t="s">
        <v>139</v>
      </c>
      <c r="B21" s="3" t="s">
        <v>140</v>
      </c>
      <c r="C21" s="6">
        <f t="shared" si="0"/>
        <v>11.14</v>
      </c>
      <c r="D21" s="6"/>
      <c r="E21" s="6">
        <v>11.14</v>
      </c>
    </row>
    <row r="22" spans="1:5" ht="40.5" customHeight="1">
      <c r="A22" s="3" t="s">
        <v>141</v>
      </c>
      <c r="B22" s="3" t="s">
        <v>142</v>
      </c>
      <c r="C22" s="6">
        <f t="shared" si="0"/>
        <v>5.1</v>
      </c>
      <c r="D22" s="6"/>
      <c r="E22" s="6">
        <v>5.1</v>
      </c>
    </row>
    <row r="23" spans="1:5" ht="40.5" customHeight="1">
      <c r="A23" s="3" t="s">
        <v>143</v>
      </c>
      <c r="B23" s="3" t="s">
        <v>144</v>
      </c>
      <c r="C23" s="6">
        <f t="shared" si="0"/>
        <v>25</v>
      </c>
      <c r="D23" s="6"/>
      <c r="E23" s="6">
        <v>25</v>
      </c>
    </row>
    <row r="24" spans="1:5" ht="40.5" customHeight="1">
      <c r="A24" s="3" t="s">
        <v>145</v>
      </c>
      <c r="B24" s="3" t="s">
        <v>146</v>
      </c>
      <c r="C24" s="6">
        <f t="shared" si="0"/>
        <v>3.57</v>
      </c>
      <c r="D24" s="6"/>
      <c r="E24" s="6">
        <v>3.57</v>
      </c>
    </row>
    <row r="25" spans="1:5" ht="40.5" customHeight="1">
      <c r="A25" s="3" t="s">
        <v>147</v>
      </c>
      <c r="B25" s="3" t="s">
        <v>148</v>
      </c>
      <c r="C25" s="6">
        <f t="shared" si="0"/>
        <v>0.6</v>
      </c>
      <c r="D25" s="6"/>
      <c r="E25" s="6">
        <v>0.6</v>
      </c>
    </row>
    <row r="26" spans="1:5" ht="40.5" customHeight="1">
      <c r="A26" s="3" t="s">
        <v>149</v>
      </c>
      <c r="B26" s="3" t="s">
        <v>150</v>
      </c>
      <c r="C26" s="6">
        <f t="shared" si="0"/>
        <v>5</v>
      </c>
      <c r="D26" s="6"/>
      <c r="E26" s="6">
        <v>5</v>
      </c>
    </row>
    <row r="27" spans="1:5" ht="40.5" customHeight="1">
      <c r="A27" s="3" t="s">
        <v>151</v>
      </c>
      <c r="B27" s="3" t="s">
        <v>152</v>
      </c>
      <c r="C27" s="6">
        <f t="shared" si="0"/>
        <v>1.7</v>
      </c>
      <c r="D27" s="6"/>
      <c r="E27" s="6">
        <v>1.7</v>
      </c>
    </row>
    <row r="28" spans="1:5" ht="40.5" customHeight="1">
      <c r="A28" s="3" t="s">
        <v>153</v>
      </c>
      <c r="B28" s="3" t="s">
        <v>154</v>
      </c>
      <c r="C28" s="6">
        <f t="shared" si="0"/>
        <v>2.1</v>
      </c>
      <c r="D28" s="6"/>
      <c r="E28" s="6">
        <v>2.1</v>
      </c>
    </row>
    <row r="29" spans="1:5" ht="40.5" customHeight="1">
      <c r="A29" s="3" t="s">
        <v>155</v>
      </c>
      <c r="B29" s="3" t="s">
        <v>156</v>
      </c>
      <c r="C29" s="6">
        <f t="shared" si="0"/>
        <v>3.8</v>
      </c>
      <c r="D29" s="6"/>
      <c r="E29" s="6">
        <v>3.8</v>
      </c>
    </row>
    <row r="30" spans="1:5" ht="40.5" customHeight="1">
      <c r="A30" s="3" t="s">
        <v>157</v>
      </c>
      <c r="B30" s="3" t="s">
        <v>158</v>
      </c>
      <c r="C30" s="6">
        <f t="shared" si="0"/>
        <v>11</v>
      </c>
      <c r="D30" s="6"/>
      <c r="E30" s="6">
        <v>11</v>
      </c>
    </row>
    <row r="31" spans="1:5" ht="40.5" customHeight="1">
      <c r="A31" s="3" t="s">
        <v>159</v>
      </c>
      <c r="B31" s="3" t="s">
        <v>160</v>
      </c>
      <c r="C31" s="6">
        <f t="shared" si="0"/>
        <v>25.83</v>
      </c>
      <c r="D31" s="6"/>
      <c r="E31" s="6">
        <v>25.83</v>
      </c>
    </row>
    <row r="32" spans="1:5" ht="40.5" customHeight="1">
      <c r="A32" s="3" t="s">
        <v>161</v>
      </c>
      <c r="B32" s="3" t="s">
        <v>162</v>
      </c>
      <c r="C32" s="6">
        <f t="shared" si="0"/>
        <v>30.2</v>
      </c>
      <c r="D32" s="6"/>
      <c r="E32" s="6">
        <v>30.2</v>
      </c>
    </row>
    <row r="33" spans="1:5" ht="40.5" customHeight="1">
      <c r="A33" s="3" t="s">
        <v>163</v>
      </c>
      <c r="B33" s="3" t="s">
        <v>164</v>
      </c>
      <c r="C33" s="6">
        <f t="shared" si="0"/>
        <v>9.57</v>
      </c>
      <c r="D33" s="6"/>
      <c r="E33" s="6">
        <v>9.57</v>
      </c>
    </row>
    <row r="34" spans="1:5" ht="40.5" customHeight="1">
      <c r="A34" s="3" t="s">
        <v>165</v>
      </c>
      <c r="B34" s="3" t="s">
        <v>166</v>
      </c>
      <c r="C34" s="6">
        <f t="shared" si="0"/>
        <v>48.1</v>
      </c>
      <c r="D34" s="6"/>
      <c r="E34" s="6">
        <v>48.1</v>
      </c>
    </row>
    <row r="35" spans="1:5" ht="40.5" customHeight="1">
      <c r="A35" s="3" t="s">
        <v>167</v>
      </c>
      <c r="B35" s="3" t="s">
        <v>168</v>
      </c>
      <c r="C35" s="6">
        <f t="shared" si="0"/>
        <v>9.23</v>
      </c>
      <c r="D35" s="6"/>
      <c r="E35" s="6">
        <v>9.23</v>
      </c>
    </row>
    <row r="36" spans="1:5" ht="40.5" customHeight="1">
      <c r="A36" s="12" t="s">
        <v>169</v>
      </c>
      <c r="B36" s="12" t="s">
        <v>83</v>
      </c>
      <c r="C36" s="14">
        <f t="shared" si="0"/>
        <v>392.69</v>
      </c>
      <c r="D36" s="14">
        <f>D37+D38+D39</f>
        <v>392.69</v>
      </c>
      <c r="E36" s="6"/>
    </row>
    <row r="37" spans="1:5" ht="40.5" customHeight="1">
      <c r="A37" s="3" t="s">
        <v>170</v>
      </c>
      <c r="B37" s="3" t="s">
        <v>171</v>
      </c>
      <c r="C37" s="6">
        <f t="shared" si="0"/>
        <v>47</v>
      </c>
      <c r="D37" s="6">
        <v>47</v>
      </c>
      <c r="E37" s="6"/>
    </row>
    <row r="38" spans="1:5" ht="40.5" customHeight="1">
      <c r="A38" s="3" t="s">
        <v>172</v>
      </c>
      <c r="B38" s="3" t="s">
        <v>173</v>
      </c>
      <c r="C38" s="6">
        <f t="shared" si="0"/>
        <v>296.65</v>
      </c>
      <c r="D38" s="6">
        <v>296.65</v>
      </c>
      <c r="E38" s="6"/>
    </row>
    <row r="39" spans="1:5" ht="40.5" customHeight="1">
      <c r="A39" s="3" t="s">
        <v>174</v>
      </c>
      <c r="B39" s="3" t="s">
        <v>175</v>
      </c>
      <c r="C39" s="6">
        <f t="shared" si="0"/>
        <v>49.04</v>
      </c>
      <c r="D39" s="6">
        <v>49.04</v>
      </c>
      <c r="E39" s="6"/>
    </row>
    <row r="40" spans="1:5" ht="40.5" customHeight="1">
      <c r="A40" s="12" t="s">
        <v>176</v>
      </c>
      <c r="B40" s="12" t="s">
        <v>177</v>
      </c>
      <c r="C40" s="14">
        <f t="shared" si="0"/>
        <v>10.1</v>
      </c>
      <c r="D40" s="14"/>
      <c r="E40" s="14">
        <f>E41+E42</f>
        <v>10.1</v>
      </c>
    </row>
    <row r="41" spans="1:5" ht="40.5" customHeight="1">
      <c r="A41" s="3" t="s">
        <v>178</v>
      </c>
      <c r="B41" s="3" t="s">
        <v>179</v>
      </c>
      <c r="C41" s="6">
        <f t="shared" si="0"/>
        <v>8.33</v>
      </c>
      <c r="D41" s="6"/>
      <c r="E41" s="6">
        <v>8.33</v>
      </c>
    </row>
    <row r="42" spans="1:5" ht="40.5" customHeight="1">
      <c r="A42" s="3" t="s">
        <v>180</v>
      </c>
      <c r="B42" s="3" t="s">
        <v>181</v>
      </c>
      <c r="C42" s="6">
        <f t="shared" si="0"/>
        <v>1.77</v>
      </c>
      <c r="D42" s="6"/>
      <c r="E42" s="6">
        <v>1.77</v>
      </c>
    </row>
  </sheetData>
  <sheetProtection/>
  <mergeCells count="4">
    <mergeCell ref="A1:E1"/>
    <mergeCell ref="A3:B3"/>
    <mergeCell ref="D3:E3"/>
    <mergeCell ref="C3:C4"/>
  </mergeCells>
  <printOptions horizontalCentered="1"/>
  <pageMargins left="0.71" right="0.71" top="0.75" bottom="0.75" header="0.31"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E12"/>
  <sheetViews>
    <sheetView zoomScalePageLayoutView="0" workbookViewId="0" topLeftCell="A4">
      <selection activeCell="C11" sqref="C11"/>
    </sheetView>
  </sheetViews>
  <sheetFormatPr defaultColWidth="9.00390625" defaultRowHeight="15"/>
  <cols>
    <col min="1" max="1" width="9.57421875" style="0" customWidth="1"/>
    <col min="2" max="2" width="45.8515625" style="0" customWidth="1"/>
    <col min="3" max="5" width="19.28125" style="0" customWidth="1"/>
    <col min="6" max="6" width="14.421875" style="0" customWidth="1"/>
  </cols>
  <sheetData>
    <row r="1" spans="1:5" ht="25.5">
      <c r="A1" s="47" t="s">
        <v>184</v>
      </c>
      <c r="B1" s="47"/>
      <c r="C1" s="47"/>
      <c r="D1" s="47"/>
      <c r="E1" s="47"/>
    </row>
    <row r="2" spans="1:5" ht="21.75" customHeight="1">
      <c r="A2" t="s">
        <v>41</v>
      </c>
      <c r="E2" s="1" t="s">
        <v>1</v>
      </c>
    </row>
    <row r="3" spans="1:5" ht="24.75" customHeight="1">
      <c r="A3" s="48" t="s">
        <v>23</v>
      </c>
      <c r="B3" s="49"/>
      <c r="C3" s="51" t="s">
        <v>5</v>
      </c>
      <c r="D3" s="48" t="s">
        <v>25</v>
      </c>
      <c r="E3" s="49"/>
    </row>
    <row r="4" spans="1:5" ht="24.75" customHeight="1">
      <c r="A4" s="2" t="s">
        <v>26</v>
      </c>
      <c r="B4" s="2" t="s">
        <v>27</v>
      </c>
      <c r="C4" s="52"/>
      <c r="D4" s="2" t="s">
        <v>28</v>
      </c>
      <c r="E4" s="2" t="s">
        <v>29</v>
      </c>
    </row>
    <row r="5" spans="1:5" ht="40.5" customHeight="1">
      <c r="A5" s="3"/>
      <c r="B5" s="3" t="s">
        <v>33</v>
      </c>
      <c r="C5" s="3"/>
      <c r="D5" s="3"/>
      <c r="E5" s="3"/>
    </row>
    <row r="6" spans="1:5" ht="40.5" customHeight="1">
      <c r="A6" s="3"/>
      <c r="B6" s="4" t="s">
        <v>34</v>
      </c>
      <c r="C6" s="3"/>
      <c r="D6" s="3"/>
      <c r="E6" s="3"/>
    </row>
    <row r="7" spans="1:5" ht="40.5" customHeight="1">
      <c r="A7" s="3"/>
      <c r="B7" s="3"/>
      <c r="C7" s="3"/>
      <c r="D7" s="3"/>
      <c r="E7" s="3"/>
    </row>
    <row r="8" spans="1:5" ht="40.5" customHeight="1">
      <c r="A8" s="3"/>
      <c r="B8" s="3"/>
      <c r="C8" s="3"/>
      <c r="D8" s="3"/>
      <c r="E8" s="3"/>
    </row>
    <row r="9" spans="1:5" ht="40.5" customHeight="1">
      <c r="A9" s="3"/>
      <c r="B9" s="3"/>
      <c r="C9" s="3"/>
      <c r="D9" s="3"/>
      <c r="E9" s="3"/>
    </row>
    <row r="10" spans="1:5" ht="40.5" customHeight="1">
      <c r="A10" s="3"/>
      <c r="B10" s="3"/>
      <c r="C10" s="3"/>
      <c r="D10" s="3"/>
      <c r="E10" s="3"/>
    </row>
    <row r="11" spans="1:5" ht="40.5" customHeight="1">
      <c r="A11" s="3"/>
      <c r="B11" s="3"/>
      <c r="C11" s="3"/>
      <c r="D11" s="3"/>
      <c r="E11" s="3"/>
    </row>
    <row r="12" spans="1:5" ht="40.5" customHeight="1">
      <c r="A12" s="104" t="s">
        <v>291</v>
      </c>
      <c r="B12" s="54"/>
      <c r="C12" s="54"/>
      <c r="D12" s="54"/>
      <c r="E12" s="55"/>
    </row>
  </sheetData>
  <sheetProtection/>
  <mergeCells count="5">
    <mergeCell ref="A1:E1"/>
    <mergeCell ref="A3:B3"/>
    <mergeCell ref="D3:E3"/>
    <mergeCell ref="C3:C4"/>
    <mergeCell ref="A12:E12"/>
  </mergeCells>
  <printOptions horizontalCentered="1"/>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9"/>
  <sheetViews>
    <sheetView zoomScalePageLayoutView="0" workbookViewId="0" topLeftCell="A1">
      <selection activeCell="A6" sqref="A6"/>
    </sheetView>
  </sheetViews>
  <sheetFormatPr defaultColWidth="9.00390625" defaultRowHeight="15"/>
  <cols>
    <col min="1" max="1" width="67.140625" style="0" customWidth="1"/>
    <col min="2" max="2" width="62.8515625" style="0" customWidth="1"/>
  </cols>
  <sheetData>
    <row r="1" spans="1:2" ht="36" customHeight="1">
      <c r="A1" s="47" t="s">
        <v>185</v>
      </c>
      <c r="B1" s="47"/>
    </row>
    <row r="2" spans="1:2" ht="25.5" customHeight="1">
      <c r="A2" t="s">
        <v>42</v>
      </c>
      <c r="B2" s="1" t="s">
        <v>1</v>
      </c>
    </row>
    <row r="3" spans="1:2" ht="27" customHeight="1">
      <c r="A3" s="16" t="s">
        <v>186</v>
      </c>
      <c r="B3" s="2" t="s">
        <v>5</v>
      </c>
    </row>
    <row r="4" spans="1:2" ht="27" customHeight="1">
      <c r="A4" s="17" t="s">
        <v>182</v>
      </c>
      <c r="B4" s="14">
        <f>B5+B6+B7</f>
        <v>31.67</v>
      </c>
    </row>
    <row r="5" spans="1:2" ht="27" customHeight="1">
      <c r="A5" s="3" t="s">
        <v>43</v>
      </c>
      <c r="B5" s="6">
        <v>20</v>
      </c>
    </row>
    <row r="6" spans="1:2" ht="27" customHeight="1">
      <c r="A6" s="3" t="s">
        <v>44</v>
      </c>
      <c r="B6" s="6">
        <v>2.1</v>
      </c>
    </row>
    <row r="7" spans="1:2" ht="27" customHeight="1">
      <c r="A7" s="3" t="s">
        <v>45</v>
      </c>
      <c r="B7" s="6">
        <v>9.57</v>
      </c>
    </row>
    <row r="8" spans="1:2" ht="27" customHeight="1">
      <c r="A8" s="3" t="s">
        <v>46</v>
      </c>
      <c r="B8" s="6">
        <v>9.57</v>
      </c>
    </row>
    <row r="9" spans="1:2" ht="27" customHeight="1">
      <c r="A9" s="3" t="s">
        <v>47</v>
      </c>
      <c r="B9" s="6"/>
    </row>
  </sheetData>
  <sheetProtection/>
  <mergeCells count="1">
    <mergeCell ref="A1:B1"/>
  </mergeCells>
  <printOptions horizontalCentered="1"/>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B13"/>
  <sheetViews>
    <sheetView zoomScalePageLayoutView="0" workbookViewId="0" topLeftCell="A1">
      <selection activeCell="A11" sqref="A11:B11"/>
    </sheetView>
  </sheetViews>
  <sheetFormatPr defaultColWidth="9.00390625" defaultRowHeight="15"/>
  <cols>
    <col min="1" max="1" width="64.00390625" style="0" customWidth="1"/>
    <col min="2" max="2" width="33.8515625" style="0" customWidth="1"/>
  </cols>
  <sheetData>
    <row r="1" spans="1:2" ht="25.5">
      <c r="A1" s="47" t="s">
        <v>187</v>
      </c>
      <c r="B1" s="47"/>
    </row>
    <row r="2" spans="1:2" ht="21.75" customHeight="1">
      <c r="A2" t="s">
        <v>48</v>
      </c>
      <c r="B2" s="1" t="s">
        <v>1</v>
      </c>
    </row>
    <row r="3" spans="1:2" ht="27" customHeight="1">
      <c r="A3" s="16" t="s">
        <v>188</v>
      </c>
      <c r="B3" s="2" t="s">
        <v>5</v>
      </c>
    </row>
    <row r="4" spans="1:2" ht="27" customHeight="1">
      <c r="A4" s="17" t="s">
        <v>189</v>
      </c>
      <c r="B4" s="14"/>
    </row>
    <row r="5" spans="1:2" ht="27" customHeight="1">
      <c r="A5" s="18"/>
      <c r="B5" s="6"/>
    </row>
    <row r="6" spans="1:2" ht="27" customHeight="1">
      <c r="A6" s="18"/>
      <c r="B6" s="6"/>
    </row>
    <row r="7" spans="1:2" ht="27" customHeight="1">
      <c r="A7" s="18"/>
      <c r="B7" s="6"/>
    </row>
    <row r="8" spans="1:2" ht="27" customHeight="1">
      <c r="A8" s="18"/>
      <c r="B8" s="6"/>
    </row>
    <row r="9" spans="1:2" ht="27" customHeight="1">
      <c r="A9" s="18"/>
      <c r="B9" s="6"/>
    </row>
    <row r="10" spans="1:2" ht="27" customHeight="1">
      <c r="A10" s="100"/>
      <c r="B10" s="101"/>
    </row>
    <row r="11" spans="1:2" ht="27" customHeight="1">
      <c r="A11" s="102" t="s">
        <v>289</v>
      </c>
      <c r="B11" s="102"/>
    </row>
    <row r="13" ht="18.75" customHeight="1">
      <c r="A13" t="s">
        <v>49</v>
      </c>
    </row>
  </sheetData>
  <sheetProtection/>
  <mergeCells count="2">
    <mergeCell ref="A1:B1"/>
    <mergeCell ref="A11:B11"/>
  </mergeCells>
  <printOptions horizontalCentered="1"/>
  <pageMargins left="0.71"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2017-02-07T14:52:41Z</dcterms:created>
  <dcterms:modified xsi:type="dcterms:W3CDTF">2020-02-18T09:31:04Z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2052-10.1.0.7525</vt:lpwstr>
  </property>
</Properties>
</file>